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Z:\YQ OFFICE\YQs\2024\PRASA. 2024\Sep\PEMU074\"/>
    </mc:Choice>
  </mc:AlternateContent>
  <xr:revisionPtr revIDLastSave="0" documentId="13_ncr:1_{21864925-CBB7-47F3-94BE-5A055FCA93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8" l="1"/>
  <c r="F57" i="33"/>
  <c r="G40" i="33"/>
  <c r="G41" i="33"/>
  <c r="G42" i="33"/>
  <c r="G43" i="33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G39" i="33"/>
  <c r="G38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G23" i="33"/>
  <c r="G24" i="33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F38" i="33" s="1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 s="1"/>
  <c r="F16" i="33" s="1"/>
  <c r="B8" i="33"/>
  <c r="B7" i="33"/>
  <c r="G7" i="33" s="1"/>
  <c r="F8" i="33" s="1"/>
</calcChain>
</file>

<file path=xl/sharedStrings.xml><?xml version="1.0" encoding="utf-8"?>
<sst xmlns="http://schemas.openxmlformats.org/spreadsheetml/2006/main" count="132" uniqueCount="91">
  <si>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</si>
  <si>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</si>
  <si>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</si>
  <si>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</si>
  <si>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</si>
  <si>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</si>
  <si>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</si>
  <si>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</si>
  <si>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</si>
  <si>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</si>
  <si>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21 Wellington Road</t>
  </si>
  <si>
    <t>Inyanda House 1</t>
  </si>
  <si>
    <t>Parktown</t>
  </si>
  <si>
    <t>YQ No.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</si>
  <si>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</si>
  <si>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</si>
  <si>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</si>
  <si>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</si>
  <si>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</si>
  <si>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</si>
  <si>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</si>
  <si>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</si>
  <si>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</si>
  <si>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</si>
  <si>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</si>
  <si>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</si>
  <si>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</si>
  <si>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</si>
  <si>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</si>
  <si>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</si>
  <si>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</si>
  <si>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</si>
  <si>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</si>
  <si>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</si>
  <si>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</si>
  <si>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</si>
  <si>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</si>
  <si>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</si>
  <si>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</si>
  <si>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</si>
  <si>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</si>
  <si>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</si>
  <si>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</si>
  <si>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</si>
  <si>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</si>
  <si>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</si>
  <si>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</si>
  <si>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</si>
  <si>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</si>
  <si>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</si>
  <si>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</si>
  <si>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</si>
  <si>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</si>
  <si>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</si>
  <si>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</si>
  <si>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</si>
  <si>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</si>
  <si>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</si>
  <si>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</si>
  <si>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</si>
  <si>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</si>
  <si>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11:00</t>
  </si>
  <si>
    <t>Shunting + Brake Test</t>
  </si>
  <si>
    <t>STQ Crew</t>
  </si>
  <si>
    <t>09:07</t>
  </si>
  <si>
    <t>SHOULD BE CALLED AT 011 544 9094 / 011 544 9099</t>
  </si>
  <si>
    <t>Springs Yard to Wolmerton Yard</t>
  </si>
  <si>
    <t xml:space="preserve"> Dunnottar Gibela Yard to Springs Yard</t>
  </si>
  <si>
    <t>Springs Yard to Dunnottar Gibela Yard</t>
  </si>
  <si>
    <t>10 - 15 x SMLJ empty and fully roadworthy airbrake wagons for braking purposes.</t>
  </si>
  <si>
    <t>EMU Wagons travel DAY and NIGHT.</t>
  </si>
  <si>
    <t>Return resources back to SPR</t>
  </si>
  <si>
    <t>Return resources back to SPR.</t>
  </si>
  <si>
    <t>PRETORIA NOORD</t>
  </si>
  <si>
    <t>HERCULES</t>
  </si>
  <si>
    <t>CAPITAL PARK</t>
  </si>
  <si>
    <t>KOEDOESPOORT</t>
  </si>
  <si>
    <t xml:space="preserve">STQ STATION </t>
  </si>
  <si>
    <t>SLIMESDAM</t>
  </si>
  <si>
    <t>WELGEDAG</t>
  </si>
  <si>
    <t>SPRINGS</t>
  </si>
  <si>
    <t xml:space="preserve">Springs  </t>
  </si>
  <si>
    <t>11:24</t>
  </si>
  <si>
    <t>OVER THE SECTIONS MENTIONED ABOVE:</t>
  </si>
  <si>
    <t xml:space="preserve">AUTHORITY HAS BEEN GRANTED FOR THE HAULAGE OF Special EMU Coaches </t>
  </si>
  <si>
    <t>HAULAGE OF PRASA-EMU Coaches TS#243 &amp; TS#244</t>
  </si>
  <si>
    <t>Date: 04 September 2024</t>
  </si>
  <si>
    <t>PEMU074</t>
  </si>
  <si>
    <t>Occupations &amp; Incident Management</t>
  </si>
  <si>
    <t>"OCC"</t>
  </si>
  <si>
    <t>SPR Crew. Shunt car coupled to 10-15 Empty wagons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</si>
</sst>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7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b/>
      <sz val="10"/>
      <color indexed="8"/>
      <name val="Courie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0" fontId="32" fillId="0" borderId="1" xfId="0" applyFont="1" applyBorder="1"/>
    <xf numFmtId="21" fontId="36" fillId="0" borderId="1" xfId="0" applyNumberFormat="1" applyFont="1" applyBorder="1" applyAlignment="1">
      <alignment horizontal="left"/>
    </xf>
    <xf numFmtId="0" fontId="2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32" fillId="0" borderId="4" xfId="0" applyFont="1" applyBorder="1"/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7" fillId="0" borderId="0" xfId="0" applyFont="1"/>
    <xf numFmtId="2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166" fontId="35" fillId="0" borderId="25" xfId="16" applyNumberFormat="1" applyFont="1" applyBorder="1" applyAlignment="1">
      <alignment horizontal="center" vertical="center"/>
    </xf>
    <xf numFmtId="166" fontId="35" fillId="0" borderId="0" xfId="16" applyNumberFormat="1" applyFont="1" applyAlignment="1">
      <alignment horizontal="center" vertical="center"/>
    </xf>
    <xf numFmtId="166" fontId="35" fillId="0" borderId="26" xfId="16" applyNumberFormat="1" applyFont="1" applyBorder="1" applyAlignment="1">
      <alignment horizontal="center" vertic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0" borderId="0" xfId="16" applyFont="1" applyAlignment="1">
      <alignment horizontal="right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  <xf numFmtId="21" fontId="19" fillId="0" borderId="4" xfId="0" applyNumberFormat="1" applyFont="1" applyBorder="1" applyAlignment="1">
      <alignment horizontal="center"/>
    </xf>
    <xf numFmtId="21" fontId="19" fillId="0" borderId="16" xfId="0" applyNumberFormat="1" applyFont="1" applyBorder="1" applyAlignment="1">
      <alignment horizont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workbookViewId="0">
      <selection activeCell="E20" sqref="E20:I20"/>
    </sheetView>
  </sheetViews>
  <sheetFormatPr defaultColWidth="9.25" defaultRowHeight="12.75" customHeight="1" x14ac:dyDescent="0.25"/>
  <cols>
    <col min="1" max="1" width="8.75" style="2" customWidth="1"/>
    <col min="2" max="2" width="7.75" style="2" customWidth="1"/>
    <col min="3" max="3" width="8.75" style="2" customWidth="1"/>
    <col min="4" max="4" width="9.91406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 x14ac:dyDescent="0.3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88</v>
      </c>
      <c r="I1" s="10"/>
      <c r="J1" s="10"/>
      <c r="K1" s="10"/>
    </row>
    <row r="2" spans="1:11" ht="18" customHeight="1" x14ac:dyDescent="0.35">
      <c r="A2" s="24"/>
      <c r="B2" s="10"/>
      <c r="C2" s="10"/>
      <c r="D2" s="10"/>
      <c r="E2" s="10"/>
      <c r="F2" s="10"/>
      <c r="G2" s="10"/>
      <c r="H2" s="3" t="s">
        <v>11</v>
      </c>
      <c r="I2" s="10"/>
      <c r="J2" s="10"/>
      <c r="K2" s="10"/>
    </row>
    <row r="3" spans="1:11" ht="18" customHeight="1" x14ac:dyDescent="0.35">
      <c r="A3" s="24"/>
      <c r="B3" s="10"/>
      <c r="C3" s="10"/>
      <c r="D3" s="10"/>
      <c r="E3" s="10"/>
      <c r="F3" s="10"/>
      <c r="G3" s="10"/>
      <c r="H3" s="3" t="s">
        <v>10</v>
      </c>
      <c r="I3" s="10"/>
      <c r="J3" s="10"/>
      <c r="K3" s="10"/>
    </row>
    <row r="4" spans="1:11" ht="18" customHeight="1" x14ac:dyDescent="0.35">
      <c r="A4" s="10"/>
      <c r="B4" s="10"/>
      <c r="C4" s="10"/>
      <c r="D4" s="10"/>
      <c r="E4" s="10"/>
      <c r="F4" s="10"/>
      <c r="G4" s="10"/>
      <c r="H4" s="3" t="s">
        <v>12</v>
      </c>
      <c r="I4" s="10"/>
      <c r="J4" s="10"/>
      <c r="K4" s="10"/>
    </row>
    <row r="5" spans="1:11" ht="18" customHeight="1" thickBot="1" x14ac:dyDescent="0.3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45">
      <c r="A6" s="3" t="s">
        <v>13</v>
      </c>
      <c r="B6" s="77" t="s">
        <v>87</v>
      </c>
      <c r="C6" s="78"/>
      <c r="D6" s="10"/>
      <c r="E6" s="9"/>
      <c r="F6" s="10"/>
      <c r="G6" s="10"/>
      <c r="H6" s="10"/>
      <c r="I6" s="10"/>
      <c r="J6" s="10"/>
      <c r="K6" s="10"/>
    </row>
    <row r="7" spans="1:11" ht="18.75" customHeight="1" x14ac:dyDescent="0.4">
      <c r="A7" s="3" t="s">
        <v>4</v>
      </c>
      <c r="B7" s="5" t="s">
        <v>89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4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35">
      <c r="A9" s="10"/>
      <c r="B9" s="6"/>
      <c r="C9" s="1"/>
      <c r="D9" s="10"/>
      <c r="E9" s="9"/>
      <c r="F9" s="10"/>
      <c r="G9" s="10"/>
      <c r="H9" s="66" t="s">
        <v>86</v>
      </c>
      <c r="I9" s="66"/>
      <c r="J9" s="66"/>
      <c r="K9" s="10"/>
    </row>
    <row r="10" spans="1:11" ht="12.75" customHeight="1" x14ac:dyDescent="0.3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7" customHeight="1" x14ac:dyDescent="0.5">
      <c r="A11" s="42" t="s">
        <v>5</v>
      </c>
      <c r="B11" s="70" t="s">
        <v>85</v>
      </c>
      <c r="C11" s="70"/>
      <c r="D11" s="70"/>
      <c r="E11" s="70"/>
      <c r="F11" s="70"/>
      <c r="G11" s="70"/>
      <c r="H11" s="70"/>
      <c r="I11" s="70"/>
      <c r="J11" s="70"/>
      <c r="K11" s="10"/>
    </row>
    <row r="12" spans="1:11" ht="25" x14ac:dyDescent="0.5">
      <c r="A12" s="42" t="s">
        <v>8</v>
      </c>
      <c r="B12" s="69" t="s">
        <v>22</v>
      </c>
      <c r="C12" s="69"/>
      <c r="D12" s="69"/>
      <c r="E12" s="69"/>
      <c r="F12" s="69"/>
      <c r="G12" s="69"/>
      <c r="H12" s="69"/>
      <c r="I12" s="69"/>
      <c r="J12" s="69"/>
      <c r="K12" s="10"/>
    </row>
    <row r="13" spans="1:11" ht="15" customHeight="1" x14ac:dyDescent="0.4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0"/>
    </row>
    <row r="14" spans="1:11" s="10" customFormat="1" ht="20.149999999999999" customHeight="1" x14ac:dyDescent="0.25">
      <c r="A14" s="68" t="s">
        <v>84</v>
      </c>
      <c r="B14" s="68"/>
      <c r="C14" s="68"/>
      <c r="D14" s="68"/>
      <c r="E14" s="68"/>
      <c r="F14" s="68"/>
      <c r="G14" s="68"/>
      <c r="H14" s="68"/>
      <c r="I14" s="68"/>
    </row>
    <row r="15" spans="1:11" s="10" customFormat="1" ht="20.149999999999999" customHeight="1" x14ac:dyDescent="0.25">
      <c r="A15" s="68" t="s">
        <v>83</v>
      </c>
      <c r="B15" s="68"/>
      <c r="C15" s="68"/>
      <c r="D15" s="68"/>
      <c r="E15" s="68"/>
      <c r="F15" s="68"/>
      <c r="G15" s="68"/>
      <c r="H15" s="68"/>
      <c r="I15" s="68"/>
    </row>
    <row r="16" spans="1:11" s="10" customFormat="1" ht="14.25" customHeight="1" x14ac:dyDescent="0.25">
      <c r="A16" s="58"/>
      <c r="B16" s="58"/>
      <c r="C16" s="58"/>
      <c r="D16" s="58"/>
      <c r="E16" s="58"/>
      <c r="F16" s="58"/>
      <c r="G16" s="58"/>
      <c r="H16" s="58"/>
      <c r="I16" s="58"/>
    </row>
    <row r="17" spans="1:11" ht="18" x14ac:dyDescent="0.25">
      <c r="A17" s="73">
        <v>45551</v>
      </c>
      <c r="B17" s="73"/>
      <c r="C17" s="73"/>
      <c r="D17" s="73"/>
      <c r="E17" s="73"/>
      <c r="F17" s="73"/>
      <c r="G17" s="73"/>
      <c r="H17" s="73"/>
      <c r="I17" s="73"/>
      <c r="J17" s="73"/>
      <c r="K17" s="10"/>
    </row>
    <row r="18" spans="1:11" ht="20" x14ac:dyDescent="0.4">
      <c r="A18" s="67" t="s">
        <v>46</v>
      </c>
      <c r="B18" s="67"/>
      <c r="C18" s="67"/>
      <c r="D18" s="67"/>
      <c r="E18" s="67"/>
      <c r="F18" s="67"/>
      <c r="G18" s="67"/>
      <c r="H18" s="67"/>
      <c r="I18" s="67"/>
      <c r="J18" s="67"/>
      <c r="K18" s="10"/>
    </row>
    <row r="19" spans="1:11" ht="20.149999999999999" customHeight="1" x14ac:dyDescent="0.35">
      <c r="A19" s="72" t="s">
        <v>6</v>
      </c>
      <c r="B19" s="72"/>
      <c r="C19" s="7" t="s">
        <v>0</v>
      </c>
      <c r="D19" s="7" t="s">
        <v>1</v>
      </c>
      <c r="E19" s="72" t="s">
        <v>19</v>
      </c>
      <c r="F19" s="72"/>
      <c r="G19" s="72"/>
      <c r="H19" s="72"/>
      <c r="I19" s="45"/>
      <c r="J19" s="45"/>
      <c r="K19" s="10"/>
    </row>
    <row r="20" spans="1:11" s="10" customFormat="1" ht="20.149999999999999" customHeight="1" x14ac:dyDescent="0.35">
      <c r="A20" s="71" t="s">
        <v>59</v>
      </c>
      <c r="B20" s="71"/>
      <c r="C20" s="36"/>
      <c r="D20" s="41" t="s">
        <v>60</v>
      </c>
      <c r="E20" s="74" t="s">
        <v>90</v>
      </c>
      <c r="F20" s="74"/>
      <c r="G20" s="74"/>
      <c r="H20" s="74"/>
      <c r="I20" s="74"/>
      <c r="J20" s="35"/>
    </row>
    <row r="21" spans="1:11" s="10" customFormat="1" ht="20.149999999999999" customHeight="1" x14ac:dyDescent="0.35">
      <c r="A21" s="71" t="s">
        <v>23</v>
      </c>
      <c r="B21" s="71"/>
      <c r="C21" s="41" t="s">
        <v>61</v>
      </c>
      <c r="D21" s="38">
        <v>0.5625</v>
      </c>
      <c r="E21" s="71" t="s">
        <v>62</v>
      </c>
      <c r="F21" s="71"/>
      <c r="G21" s="71"/>
      <c r="H21" s="71"/>
      <c r="I21" s="35"/>
      <c r="J21" s="35"/>
    </row>
    <row r="22" spans="1:11" s="10" customFormat="1" ht="19.5" customHeight="1" x14ac:dyDescent="0.35">
      <c r="A22" s="71" t="s">
        <v>59</v>
      </c>
      <c r="B22" s="71"/>
      <c r="C22" s="38">
        <v>0.60416666666666663</v>
      </c>
      <c r="D22" s="38"/>
      <c r="E22" s="71" t="s">
        <v>54</v>
      </c>
      <c r="F22" s="71"/>
      <c r="G22" s="71"/>
      <c r="H22" s="71"/>
      <c r="I22" s="45"/>
      <c r="J22" s="45"/>
    </row>
    <row r="23" spans="1:11" ht="21" customHeight="1" x14ac:dyDescent="0.35">
      <c r="A23" s="33"/>
      <c r="B23" s="33"/>
      <c r="C23" s="38"/>
      <c r="D23" s="38"/>
      <c r="E23" s="79"/>
      <c r="F23" s="79"/>
      <c r="G23" s="79"/>
      <c r="H23" s="79"/>
      <c r="I23" s="45"/>
      <c r="J23" s="45"/>
      <c r="K23" s="10"/>
    </row>
    <row r="24" spans="1:11" ht="18" customHeight="1" x14ac:dyDescent="0.25">
      <c r="A24" s="73">
        <v>45552</v>
      </c>
      <c r="B24" s="73"/>
      <c r="C24" s="73"/>
      <c r="D24" s="73"/>
      <c r="E24" s="73"/>
      <c r="F24" s="73"/>
      <c r="G24" s="73"/>
      <c r="H24" s="73"/>
      <c r="I24" s="73"/>
      <c r="J24" s="73"/>
      <c r="K24" s="10"/>
    </row>
    <row r="25" spans="1:11" ht="20.149999999999999" customHeight="1" x14ac:dyDescent="0.4">
      <c r="A25" s="67" t="s">
        <v>46</v>
      </c>
      <c r="B25" s="67"/>
      <c r="C25" s="67"/>
      <c r="D25" s="67"/>
      <c r="E25" s="67"/>
      <c r="F25" s="67"/>
      <c r="G25" s="67"/>
      <c r="H25" s="67"/>
      <c r="I25" s="67"/>
      <c r="J25" s="67"/>
      <c r="K25" s="10"/>
    </row>
    <row r="26" spans="1:11" ht="20.149999999999999" customHeight="1" x14ac:dyDescent="0.35">
      <c r="A26" s="72" t="s">
        <v>6</v>
      </c>
      <c r="B26" s="72"/>
      <c r="C26" s="7" t="s">
        <v>0</v>
      </c>
      <c r="D26" s="7" t="s">
        <v>1</v>
      </c>
      <c r="E26" s="72" t="s">
        <v>19</v>
      </c>
      <c r="F26" s="72"/>
      <c r="G26" s="72"/>
      <c r="H26" s="72"/>
      <c r="I26" s="45"/>
      <c r="J26" s="45"/>
      <c r="K26" s="10"/>
    </row>
    <row r="27" spans="1:11" ht="20.149999999999999" customHeight="1" x14ac:dyDescent="0.35">
      <c r="A27" s="33" t="s">
        <v>59</v>
      </c>
      <c r="B27" s="35"/>
      <c r="C27" s="61"/>
      <c r="D27" s="62" t="s">
        <v>39</v>
      </c>
      <c r="E27" s="79" t="s">
        <v>63</v>
      </c>
      <c r="F27" s="79"/>
      <c r="G27" s="79"/>
      <c r="H27" s="79"/>
      <c r="I27" s="42"/>
      <c r="J27" s="42"/>
      <c r="K27" s="10"/>
    </row>
    <row r="28" spans="1:11" ht="19.5" customHeight="1" x14ac:dyDescent="0.35">
      <c r="A28" s="71" t="s">
        <v>41</v>
      </c>
      <c r="B28" s="71"/>
      <c r="C28" s="63"/>
      <c r="D28" s="62" t="s">
        <v>64</v>
      </c>
      <c r="E28" s="76"/>
      <c r="F28" s="76"/>
      <c r="G28" s="76"/>
      <c r="H28" s="76"/>
      <c r="I28" s="42"/>
      <c r="J28" s="42"/>
      <c r="K28" s="10"/>
    </row>
    <row r="29" spans="1:11" ht="19.5" customHeight="1" x14ac:dyDescent="0.35">
      <c r="A29" s="71" t="s">
        <v>24</v>
      </c>
      <c r="B29" s="71"/>
      <c r="C29" s="63">
        <v>0.44027777777777777</v>
      </c>
      <c r="D29" s="62" t="s">
        <v>82</v>
      </c>
      <c r="E29" s="75" t="s">
        <v>72</v>
      </c>
      <c r="F29" s="76"/>
      <c r="G29" s="76"/>
      <c r="H29" s="76"/>
      <c r="I29" s="45"/>
      <c r="J29" s="45"/>
      <c r="K29" s="10"/>
    </row>
    <row r="30" spans="1:11" ht="19.5" customHeight="1" x14ac:dyDescent="0.35">
      <c r="A30" s="71" t="s">
        <v>81</v>
      </c>
      <c r="B30" s="71"/>
      <c r="C30" s="63">
        <f>'Detailed Running Times'!F57</f>
        <v>0.61319444444444393</v>
      </c>
      <c r="D30" s="64"/>
      <c r="E30" s="75"/>
      <c r="F30" s="76"/>
      <c r="G30" s="76"/>
      <c r="H30" s="76"/>
      <c r="I30" s="45"/>
      <c r="J30" s="45"/>
      <c r="K30" s="10"/>
    </row>
    <row r="31" spans="1:11" ht="20" x14ac:dyDescent="0.4">
      <c r="A31" s="33" t="s">
        <v>38</v>
      </c>
      <c r="B31" s="33"/>
      <c r="C31" s="34"/>
      <c r="D31" s="35"/>
      <c r="E31" s="35"/>
      <c r="F31" s="35"/>
      <c r="G31" s="35"/>
      <c r="H31" s="35"/>
      <c r="I31" s="34"/>
      <c r="J31" s="34"/>
      <c r="K31" s="10"/>
    </row>
    <row r="32" spans="1:11" ht="20" x14ac:dyDescent="0.4">
      <c r="A32" s="12"/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5" customHeight="1" x14ac:dyDescent="0.4">
      <c r="A33" s="55" t="s">
        <v>37</v>
      </c>
      <c r="B33" s="12"/>
      <c r="C33" s="14"/>
      <c r="D33" s="7"/>
      <c r="E33" s="7"/>
      <c r="F33" s="7"/>
      <c r="G33" s="7"/>
      <c r="H33" s="7"/>
      <c r="I33" s="14"/>
      <c r="J33" s="14"/>
      <c r="K33" s="10"/>
    </row>
    <row r="34" spans="1:11" ht="19.5" customHeight="1" x14ac:dyDescent="0.4">
      <c r="A34" s="33" t="s">
        <v>43</v>
      </c>
      <c r="B34" s="33"/>
      <c r="C34" s="34"/>
      <c r="D34" s="35"/>
      <c r="E34" s="35"/>
      <c r="F34" s="35"/>
      <c r="G34" s="35"/>
      <c r="H34" s="35"/>
      <c r="I34" s="34"/>
      <c r="J34" s="34"/>
      <c r="K34" s="10"/>
    </row>
    <row r="35" spans="1:11" s="10" customFormat="1" ht="19.5" customHeight="1" x14ac:dyDescent="0.4">
      <c r="A35" s="33" t="s">
        <v>44</v>
      </c>
      <c r="B35" s="33"/>
      <c r="C35" s="34"/>
      <c r="D35" s="35"/>
      <c r="E35" s="35"/>
      <c r="F35" s="35"/>
      <c r="G35" s="35"/>
      <c r="H35" s="35"/>
      <c r="I35" s="34"/>
      <c r="J35" s="34"/>
    </row>
    <row r="36" spans="1:11" ht="19.5" customHeight="1" x14ac:dyDescent="0.35">
      <c r="A36" s="33" t="s">
        <v>69</v>
      </c>
      <c r="B36" s="33"/>
      <c r="C36" s="33"/>
      <c r="D36" s="35"/>
      <c r="E36" s="35"/>
      <c r="F36" s="35"/>
      <c r="G36" s="35"/>
      <c r="H36" s="35"/>
      <c r="I36" s="42"/>
      <c r="J36" s="42"/>
      <c r="K36" s="10"/>
    </row>
    <row r="37" spans="1:11" ht="19.5" customHeight="1" x14ac:dyDescent="0.35">
      <c r="A37" s="33" t="s">
        <v>45</v>
      </c>
      <c r="B37" s="35"/>
      <c r="C37" s="35"/>
      <c r="D37" s="35"/>
      <c r="E37" s="35"/>
      <c r="F37" s="35"/>
      <c r="G37" s="35"/>
      <c r="H37" s="35"/>
      <c r="I37" s="42"/>
      <c r="J37" s="42"/>
      <c r="K37" s="10"/>
    </row>
    <row r="38" spans="1:11" ht="19.5" customHeight="1" x14ac:dyDescent="0.35">
      <c r="A38" s="12"/>
      <c r="B38" s="7"/>
      <c r="C38" s="7"/>
      <c r="D38" s="7"/>
      <c r="E38" s="7"/>
      <c r="F38" s="7"/>
      <c r="G38" s="7"/>
      <c r="H38" s="7"/>
      <c r="I38" s="45"/>
      <c r="J38" s="45"/>
      <c r="K38" s="10"/>
    </row>
    <row r="39" spans="1:11" ht="20.149999999999999" customHeight="1" x14ac:dyDescent="0.35">
      <c r="A39" s="55" t="s">
        <v>21</v>
      </c>
      <c r="B39" s="7"/>
      <c r="C39" s="7"/>
      <c r="D39" s="7"/>
      <c r="E39" s="7"/>
      <c r="F39" s="7"/>
      <c r="G39" s="7"/>
      <c r="H39" s="7"/>
      <c r="I39" s="45"/>
      <c r="J39" s="45"/>
      <c r="K39" s="10"/>
    </row>
    <row r="40" spans="1:11" ht="20.149999999999999" customHeight="1" x14ac:dyDescent="0.25">
      <c r="A40" s="8" t="s">
        <v>52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15" customHeight="1" x14ac:dyDescent="0.25">
      <c r="A41" s="8" t="s">
        <v>70</v>
      </c>
      <c r="B41" s="8"/>
      <c r="C41" s="8"/>
      <c r="D41" s="8"/>
      <c r="E41" s="10"/>
      <c r="F41" s="10"/>
      <c r="G41" s="10"/>
      <c r="H41" s="10"/>
      <c r="I41" s="10"/>
      <c r="J41" s="10"/>
      <c r="K41" s="10"/>
    </row>
    <row r="42" spans="1:11" ht="20.149999999999999" customHeight="1" x14ac:dyDescent="0.35">
      <c r="A42" s="20"/>
      <c r="B42" s="1"/>
      <c r="C42" s="21"/>
      <c r="D42" s="21"/>
      <c r="E42" s="22"/>
      <c r="F42" s="23"/>
      <c r="G42" s="23"/>
      <c r="H42" s="3"/>
      <c r="I42" s="24"/>
      <c r="J42" s="10"/>
      <c r="K42" s="10"/>
    </row>
    <row r="43" spans="1:11" s="10" customFormat="1" ht="20.25" customHeight="1" x14ac:dyDescent="0.35">
      <c r="A43" s="4" t="s">
        <v>40</v>
      </c>
      <c r="B43" s="3"/>
      <c r="C43" s="3"/>
      <c r="D43" s="3"/>
      <c r="E43" s="3"/>
      <c r="F43" s="3"/>
      <c r="G43" s="3"/>
      <c r="H43" s="4"/>
      <c r="I43" s="3"/>
    </row>
    <row r="44" spans="1:11" s="10" customFormat="1" ht="20.25" customHeight="1" x14ac:dyDescent="0.25">
      <c r="A44" s="8"/>
      <c r="B44" s="8"/>
      <c r="C44" s="8"/>
      <c r="D44" s="8"/>
    </row>
    <row r="45" spans="1:11" s="10" customFormat="1" ht="21" customHeight="1" x14ac:dyDescent="0.4">
      <c r="A45" s="11" t="s">
        <v>14</v>
      </c>
      <c r="B45" s="46"/>
      <c r="C45" s="11"/>
      <c r="D45" s="46"/>
      <c r="E45" s="11"/>
    </row>
    <row r="46" spans="1:11" s="10" customFormat="1" ht="21" customHeight="1" x14ac:dyDescent="0.4">
      <c r="A46" s="11" t="s">
        <v>65</v>
      </c>
      <c r="B46" s="46"/>
      <c r="C46" s="11"/>
      <c r="D46" s="46"/>
      <c r="E46" s="11"/>
    </row>
    <row r="47" spans="1:11" s="10" customFormat="1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ht="21" customHeight="1" x14ac:dyDescent="0.25">
      <c r="K48" s="10"/>
    </row>
    <row r="49" spans="11:11" ht="22.5" customHeight="1" x14ac:dyDescent="0.25">
      <c r="K49" s="10"/>
    </row>
    <row r="50" spans="11:11" ht="12.75" customHeight="1" x14ac:dyDescent="0.25">
      <c r="K50" s="10"/>
    </row>
  </sheetData>
  <sheetProtection formatCells="0" formatColumns="0" formatRows="0" insertColumns="0" insertRows="0" insertHyperlinks="0" deleteColumns="0" deleteRows="0" sort="0" autoFilter="0" pivotTables="0"/>
  <mergeCells count="28">
    <mergeCell ref="A30:B30"/>
    <mergeCell ref="E30:H30"/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  <mergeCell ref="A25:J25"/>
    <mergeCell ref="E21:H21"/>
    <mergeCell ref="A21:B21"/>
    <mergeCell ref="E19:H19"/>
    <mergeCell ref="A20:B20"/>
    <mergeCell ref="A17:J17"/>
    <mergeCell ref="E20:I20"/>
    <mergeCell ref="H9:J9"/>
    <mergeCell ref="A18:J18"/>
    <mergeCell ref="A14:I14"/>
    <mergeCell ref="A15:I15"/>
    <mergeCell ref="B12:J12"/>
    <mergeCell ref="B11:J11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workbookViewId="0">
      <selection activeCell="B20" sqref="B20:I20"/>
    </sheetView>
  </sheetViews>
  <sheetFormatPr defaultRowHeight="12.5" x14ac:dyDescent="0.25"/>
  <cols>
    <col min="1" max="1" width="5" customWidth="1"/>
    <col min="2" max="2" width="14.9140625" customWidth="1"/>
    <col min="3" max="3" width="14.4140625" hidden="1" customWidth="1"/>
    <col min="4" max="4" width="2.582031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 x14ac:dyDescent="0.4">
      <c r="D1" s="104" t="s">
        <v>7</v>
      </c>
      <c r="E1" s="104"/>
      <c r="F1" s="104"/>
      <c r="G1" s="104"/>
      <c r="H1" s="104"/>
      <c r="I1" s="104"/>
    </row>
    <row r="2" spans="2:13" ht="18" x14ac:dyDescent="0.25">
      <c r="B2" s="96">
        <v>45551</v>
      </c>
      <c r="C2" s="97"/>
      <c r="D2" s="97"/>
      <c r="E2" s="97"/>
      <c r="F2" s="97"/>
      <c r="G2" s="97"/>
      <c r="H2" s="97"/>
      <c r="I2" s="98"/>
    </row>
    <row r="3" spans="2:13" s="2" customFormat="1" ht="18" x14ac:dyDescent="0.25">
      <c r="B3" s="99" t="s">
        <v>68</v>
      </c>
      <c r="C3" s="80"/>
      <c r="D3" s="80"/>
      <c r="E3" s="80"/>
      <c r="F3" s="80"/>
      <c r="G3" s="80"/>
      <c r="H3" s="80"/>
      <c r="I3" s="100"/>
      <c r="J3" s="80"/>
      <c r="K3" s="80"/>
      <c r="L3" s="80"/>
      <c r="M3" s="80"/>
    </row>
    <row r="4" spans="2:13" s="2" customFormat="1" ht="18.5" thickBot="1" x14ac:dyDescent="0.3">
      <c r="B4" s="56"/>
      <c r="C4" s="57"/>
      <c r="D4" s="83" t="s">
        <v>47</v>
      </c>
      <c r="E4" s="83"/>
      <c r="F4" s="83"/>
      <c r="G4" s="83"/>
      <c r="H4" s="83"/>
      <c r="I4" s="84"/>
      <c r="J4" s="13"/>
      <c r="K4" s="13"/>
      <c r="L4" s="13"/>
      <c r="M4" s="13"/>
    </row>
    <row r="5" spans="2:13" ht="18" thickBot="1" x14ac:dyDescent="0.3">
      <c r="B5" s="27" t="s">
        <v>15</v>
      </c>
      <c r="C5" s="28" t="s">
        <v>20</v>
      </c>
      <c r="D5" s="28" t="s">
        <v>15</v>
      </c>
      <c r="E5" s="28" t="s">
        <v>16</v>
      </c>
      <c r="F5" s="28" t="s">
        <v>17</v>
      </c>
      <c r="G5" s="28" t="s">
        <v>1</v>
      </c>
      <c r="H5" s="81" t="s">
        <v>18</v>
      </c>
      <c r="I5" s="82"/>
    </row>
    <row r="6" spans="2:13" x14ac:dyDescent="0.25">
      <c r="B6" s="29"/>
      <c r="C6" s="30"/>
      <c r="D6" s="30"/>
      <c r="E6" s="31" t="s">
        <v>55</v>
      </c>
      <c r="F6" s="52"/>
      <c r="G6" s="53">
        <v>0.41666666666666669</v>
      </c>
      <c r="H6" s="105" t="s">
        <v>42</v>
      </c>
      <c r="I6" s="106"/>
    </row>
    <row r="7" spans="2:13" x14ac:dyDescent="0.25">
      <c r="B7" s="17">
        <f>TIME(0,30,0)</f>
        <v>2.0833333333333332E-2</v>
      </c>
      <c r="C7" s="15"/>
      <c r="D7" s="15"/>
      <c r="E7" s="15" t="s">
        <v>25</v>
      </c>
      <c r="F7" s="51"/>
      <c r="G7" s="51">
        <f>G6+B7</f>
        <v>0.4375</v>
      </c>
      <c r="H7" s="94"/>
      <c r="I7" s="95"/>
    </row>
    <row r="8" spans="2:13" ht="13" thickBot="1" x14ac:dyDescent="0.3">
      <c r="B8" s="18">
        <f>TIME(0,30,0)</f>
        <v>2.0833333333333332E-2</v>
      </c>
      <c r="C8" s="19"/>
      <c r="D8" s="19"/>
      <c r="E8" s="26" t="s">
        <v>56</v>
      </c>
      <c r="F8" s="50">
        <f>G7+B8</f>
        <v>0.45833333333333331</v>
      </c>
      <c r="G8" s="54"/>
      <c r="H8" s="85" t="s">
        <v>53</v>
      </c>
      <c r="I8" s="86"/>
    </row>
    <row r="9" spans="2:13" ht="18.5" thickBot="1" x14ac:dyDescent="0.3">
      <c r="B9" s="89"/>
      <c r="C9" s="90"/>
      <c r="D9" s="90"/>
      <c r="E9" s="90"/>
      <c r="F9" s="90"/>
      <c r="G9" s="90"/>
      <c r="H9" s="90"/>
      <c r="I9" s="91"/>
    </row>
    <row r="10" spans="2:13" ht="18" x14ac:dyDescent="0.25">
      <c r="B10" s="96">
        <v>45551</v>
      </c>
      <c r="C10" s="97"/>
      <c r="D10" s="97"/>
      <c r="E10" s="97"/>
      <c r="F10" s="97"/>
      <c r="G10" s="97"/>
      <c r="H10" s="97"/>
      <c r="I10" s="98"/>
    </row>
    <row r="11" spans="2:13" s="2" customFormat="1" ht="18" x14ac:dyDescent="0.25">
      <c r="B11" s="99" t="s">
        <v>67</v>
      </c>
      <c r="C11" s="80"/>
      <c r="D11" s="80"/>
      <c r="E11" s="80"/>
      <c r="F11" s="80"/>
      <c r="G11" s="80"/>
      <c r="H11" s="80"/>
      <c r="I11" s="100"/>
      <c r="J11" s="80"/>
      <c r="K11" s="80"/>
      <c r="L11" s="80"/>
      <c r="M11" s="80"/>
    </row>
    <row r="12" spans="2:13" s="2" customFormat="1" ht="18.5" thickBot="1" x14ac:dyDescent="0.3">
      <c r="B12" s="56"/>
      <c r="C12" s="57"/>
      <c r="D12" s="83" t="s">
        <v>47</v>
      </c>
      <c r="E12" s="83"/>
      <c r="F12" s="83"/>
      <c r="G12" s="83"/>
      <c r="H12" s="83"/>
      <c r="I12" s="84"/>
      <c r="J12" s="13"/>
      <c r="K12" s="13"/>
      <c r="L12" s="13"/>
      <c r="M12" s="13"/>
    </row>
    <row r="13" spans="2:13" ht="18" thickBot="1" x14ac:dyDescent="0.3">
      <c r="B13" s="27" t="s">
        <v>15</v>
      </c>
      <c r="C13" s="28" t="s">
        <v>20</v>
      </c>
      <c r="D13" s="28" t="s">
        <v>15</v>
      </c>
      <c r="E13" s="28" t="s">
        <v>16</v>
      </c>
      <c r="F13" s="28" t="s">
        <v>17</v>
      </c>
      <c r="G13" s="28" t="s">
        <v>1</v>
      </c>
      <c r="H13" s="81" t="s">
        <v>18</v>
      </c>
      <c r="I13" s="82"/>
    </row>
    <row r="14" spans="2:13" x14ac:dyDescent="0.25">
      <c r="B14" s="29"/>
      <c r="C14" s="30"/>
      <c r="D14" s="30"/>
      <c r="E14" s="31" t="s">
        <v>56</v>
      </c>
      <c r="F14" s="52"/>
      <c r="G14" s="53">
        <v>0.5625</v>
      </c>
      <c r="H14" s="92"/>
      <c r="I14" s="93"/>
    </row>
    <row r="15" spans="2:13" x14ac:dyDescent="0.25">
      <c r="B15" s="17">
        <f>TIME(0,30,0)</f>
        <v>2.0833333333333332E-2</v>
      </c>
      <c r="C15" s="15"/>
      <c r="D15" s="15"/>
      <c r="E15" s="15" t="s">
        <v>25</v>
      </c>
      <c r="F15" s="51"/>
      <c r="G15" s="51">
        <f>G14+B15</f>
        <v>0.58333333333333337</v>
      </c>
      <c r="H15" s="94"/>
      <c r="I15" s="95"/>
    </row>
    <row r="16" spans="2:13" ht="13" thickBot="1" x14ac:dyDescent="0.3">
      <c r="B16" s="18">
        <f>TIME(0,30,0)</f>
        <v>2.0833333333333332E-2</v>
      </c>
      <c r="C16" s="19"/>
      <c r="D16" s="19"/>
      <c r="E16" s="26" t="s">
        <v>55</v>
      </c>
      <c r="F16" s="50">
        <f>G15+B16</f>
        <v>0.60416666666666674</v>
      </c>
      <c r="G16" s="50"/>
      <c r="H16" s="85" t="s">
        <v>54</v>
      </c>
      <c r="I16" s="86"/>
    </row>
    <row r="17" spans="1:9" ht="18.5" thickBot="1" x14ac:dyDescent="0.3">
      <c r="B17" s="89"/>
      <c r="C17" s="90"/>
      <c r="D17" s="90"/>
      <c r="E17" s="90"/>
      <c r="F17" s="90"/>
      <c r="G17" s="90"/>
      <c r="H17" s="90"/>
      <c r="I17" s="91"/>
    </row>
    <row r="18" spans="1:9" ht="18.5" thickBot="1" x14ac:dyDescent="0.3">
      <c r="B18" s="96">
        <v>45552</v>
      </c>
      <c r="C18" s="97"/>
      <c r="D18" s="97"/>
      <c r="E18" s="97"/>
      <c r="F18" s="97"/>
      <c r="G18" s="97"/>
      <c r="H18" s="97"/>
      <c r="I18" s="98"/>
    </row>
    <row r="19" spans="1:9" ht="18.5" thickBot="1" x14ac:dyDescent="0.3">
      <c r="B19" s="101" t="s">
        <v>66</v>
      </c>
      <c r="C19" s="102"/>
      <c r="D19" s="102"/>
      <c r="E19" s="102"/>
      <c r="F19" s="102"/>
      <c r="G19" s="102"/>
      <c r="H19" s="102"/>
      <c r="I19" s="103"/>
    </row>
    <row r="20" spans="1:9" ht="18.5" thickBot="1" x14ac:dyDescent="0.3">
      <c r="B20" s="109" t="s">
        <v>47</v>
      </c>
      <c r="C20" s="83"/>
      <c r="D20" s="83"/>
      <c r="E20" s="83"/>
      <c r="F20" s="83"/>
      <c r="G20" s="83"/>
      <c r="H20" s="83"/>
      <c r="I20" s="84"/>
    </row>
    <row r="21" spans="1:9" ht="17.5" x14ac:dyDescent="0.25">
      <c r="A21" s="2"/>
      <c r="B21" s="39" t="s">
        <v>15</v>
      </c>
      <c r="C21" s="40" t="s">
        <v>20</v>
      </c>
      <c r="D21" s="40" t="s">
        <v>15</v>
      </c>
      <c r="E21" s="40" t="s">
        <v>16</v>
      </c>
      <c r="F21" s="40" t="s">
        <v>17</v>
      </c>
      <c r="G21" s="40" t="s">
        <v>1</v>
      </c>
      <c r="H21" s="107" t="s">
        <v>18</v>
      </c>
      <c r="I21" s="108"/>
    </row>
    <row r="22" spans="1:9" ht="15.75" customHeight="1" x14ac:dyDescent="0.35">
      <c r="A22" s="2"/>
      <c r="B22" s="17"/>
      <c r="C22" s="15"/>
      <c r="D22" s="15"/>
      <c r="E22" s="47" t="s">
        <v>55</v>
      </c>
      <c r="F22" s="15"/>
      <c r="G22" s="16">
        <v>0.33333333333333331</v>
      </c>
      <c r="H22" s="87" t="s">
        <v>57</v>
      </c>
      <c r="I22" s="88"/>
    </row>
    <row r="23" spans="1:9" ht="13" x14ac:dyDescent="0.3">
      <c r="B23" s="17">
        <f>TIME(0,5,0)</f>
        <v>3.472222222222222E-3</v>
      </c>
      <c r="C23" s="15"/>
      <c r="D23" s="15"/>
      <c r="E23" s="48" t="s">
        <v>26</v>
      </c>
      <c r="F23" s="15"/>
      <c r="G23" s="15">
        <f>G22+B23</f>
        <v>0.33680555555555552</v>
      </c>
      <c r="H23" s="87"/>
      <c r="I23" s="88"/>
    </row>
    <row r="24" spans="1:9" ht="13" x14ac:dyDescent="0.3">
      <c r="B24" s="17">
        <f>TIME(0,11,0)</f>
        <v>7.6388888888888886E-3</v>
      </c>
      <c r="C24" s="15"/>
      <c r="D24" s="15"/>
      <c r="E24" s="48" t="s">
        <v>27</v>
      </c>
      <c r="F24" s="15"/>
      <c r="G24" s="15">
        <f t="shared" ref="G24:G37" si="0">G23+B24</f>
        <v>0.34444444444444439</v>
      </c>
      <c r="H24" s="87"/>
      <c r="I24" s="88"/>
    </row>
    <row r="25" spans="1:9" ht="13" x14ac:dyDescent="0.3">
      <c r="B25" s="17">
        <f>TIME(0,6,0)</f>
        <v>4.1666666666666666E-3</v>
      </c>
      <c r="C25" s="15"/>
      <c r="D25" s="15"/>
      <c r="E25" s="48" t="s">
        <v>28</v>
      </c>
      <c r="F25" s="15"/>
      <c r="G25" s="15">
        <f t="shared" si="0"/>
        <v>0.34861111111111104</v>
      </c>
      <c r="H25" s="87"/>
      <c r="I25" s="88"/>
    </row>
    <row r="26" spans="1:9" ht="13" x14ac:dyDescent="0.3">
      <c r="B26" s="17">
        <f>TIME(0,4,0)</f>
        <v>2.7777777777777779E-3</v>
      </c>
      <c r="C26" s="15"/>
      <c r="D26" s="15"/>
      <c r="E26" s="48" t="s">
        <v>29</v>
      </c>
      <c r="F26" s="15"/>
      <c r="G26" s="15">
        <f t="shared" si="0"/>
        <v>0.35138888888888881</v>
      </c>
      <c r="H26" s="87"/>
      <c r="I26" s="88"/>
    </row>
    <row r="27" spans="1:9" ht="13" x14ac:dyDescent="0.3">
      <c r="B27" s="17">
        <f>TIME(0,4,0)</f>
        <v>2.7777777777777779E-3</v>
      </c>
      <c r="C27" s="15"/>
      <c r="D27" s="15"/>
      <c r="E27" s="48" t="s">
        <v>30</v>
      </c>
      <c r="F27" s="15"/>
      <c r="G27" s="15">
        <f t="shared" si="0"/>
        <v>0.35416666666666657</v>
      </c>
      <c r="H27" s="87"/>
      <c r="I27" s="88"/>
    </row>
    <row r="28" spans="1:9" ht="13" x14ac:dyDescent="0.3">
      <c r="B28" s="17">
        <f>TIME(0,7,0)</f>
        <v>4.8611111111111112E-3</v>
      </c>
      <c r="C28" s="15"/>
      <c r="D28" s="15"/>
      <c r="E28" s="48" t="s">
        <v>31</v>
      </c>
      <c r="F28" s="15"/>
      <c r="G28" s="15">
        <f t="shared" si="0"/>
        <v>0.35902777777777767</v>
      </c>
      <c r="H28" s="87"/>
      <c r="I28" s="88"/>
    </row>
    <row r="29" spans="1:9" ht="13" x14ac:dyDescent="0.3">
      <c r="B29" s="17">
        <f>TIME(0,7,0)</f>
        <v>4.8611111111111112E-3</v>
      </c>
      <c r="C29" s="15"/>
      <c r="D29" s="15"/>
      <c r="E29" s="48" t="s">
        <v>32</v>
      </c>
      <c r="F29" s="15"/>
      <c r="G29" s="15">
        <f t="shared" si="0"/>
        <v>0.36388888888888876</v>
      </c>
      <c r="H29" s="87"/>
      <c r="I29" s="88"/>
    </row>
    <row r="30" spans="1:9" ht="13" x14ac:dyDescent="0.3">
      <c r="B30" s="17">
        <f>TIME(0,8,0)</f>
        <v>5.5555555555555558E-3</v>
      </c>
      <c r="C30" s="15"/>
      <c r="D30" s="15"/>
      <c r="E30" s="48" t="s">
        <v>33</v>
      </c>
      <c r="F30" s="15"/>
      <c r="G30" s="15">
        <f t="shared" si="0"/>
        <v>0.3694444444444443</v>
      </c>
      <c r="H30" s="87"/>
      <c r="I30" s="88"/>
    </row>
    <row r="31" spans="1:9" ht="13" x14ac:dyDescent="0.3">
      <c r="B31" s="17">
        <f>TIME(0,5,0)</f>
        <v>3.472222222222222E-3</v>
      </c>
      <c r="C31" s="15"/>
      <c r="D31" s="15"/>
      <c r="E31" s="48" t="s">
        <v>34</v>
      </c>
      <c r="F31" s="15"/>
      <c r="G31" s="15">
        <f t="shared" si="0"/>
        <v>0.37291666666666651</v>
      </c>
      <c r="H31" s="87"/>
      <c r="I31" s="88"/>
    </row>
    <row r="32" spans="1:9" ht="13" x14ac:dyDescent="0.3">
      <c r="B32" s="17">
        <f>TIME(0,12,0)</f>
        <v>8.3333333333333332E-3</v>
      </c>
      <c r="C32" s="15"/>
      <c r="D32" s="15"/>
      <c r="E32" s="48" t="s">
        <v>35</v>
      </c>
      <c r="F32" s="15"/>
      <c r="G32" s="15">
        <f t="shared" si="0"/>
        <v>0.38124999999999987</v>
      </c>
      <c r="H32" s="110"/>
      <c r="I32" s="111"/>
    </row>
    <row r="33" spans="1:13" ht="13" x14ac:dyDescent="0.3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48" t="s">
        <v>36</v>
      </c>
      <c r="F33" s="15"/>
      <c r="G33" s="15">
        <f t="shared" si="0"/>
        <v>0.38819444444444429</v>
      </c>
      <c r="H33" s="87"/>
      <c r="I33" s="88"/>
    </row>
    <row r="34" spans="1:13" ht="14.5" x14ac:dyDescent="0.3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1.4583333333333334E-2</v>
      </c>
      <c r="E34" s="49" t="s">
        <v>48</v>
      </c>
      <c r="F34" s="15"/>
      <c r="G34" s="15">
        <f t="shared" si="0"/>
        <v>0.41944444444444429</v>
      </c>
      <c r="H34" s="87"/>
      <c r="I34" s="88"/>
    </row>
    <row r="35" spans="1:13" ht="14.5" x14ac:dyDescent="0.35">
      <c r="B35" s="17">
        <v>1.0416666666666666E-2</v>
      </c>
      <c r="C35" s="15">
        <f>TIME(0,4,0)*60/30</f>
        <v>5.5555555555555558E-3</v>
      </c>
      <c r="D35" s="15">
        <f>TIME(0,23,0)</f>
        <v>1.5972222222222221E-2</v>
      </c>
      <c r="E35" s="49" t="s">
        <v>49</v>
      </c>
      <c r="F35" s="15"/>
      <c r="G35" s="15">
        <f t="shared" si="0"/>
        <v>0.42986111111111097</v>
      </c>
      <c r="H35" s="87"/>
      <c r="I35" s="88"/>
    </row>
    <row r="36" spans="1:13" ht="14.5" x14ac:dyDescent="0.35">
      <c r="B36" s="17">
        <v>3.472222222222222E-3</v>
      </c>
      <c r="C36" s="15">
        <f>TIME(0,9,0)*60/30</f>
        <v>1.2500000000000001E-2</v>
      </c>
      <c r="D36" s="15">
        <f>TIME(0,30,0)</f>
        <v>2.0833333333333332E-2</v>
      </c>
      <c r="E36" s="49" t="s">
        <v>50</v>
      </c>
      <c r="F36" s="15"/>
      <c r="G36" s="15">
        <f t="shared" si="0"/>
        <v>0.43333333333333318</v>
      </c>
      <c r="H36" s="87"/>
      <c r="I36" s="88"/>
    </row>
    <row r="37" spans="1:13" ht="14.5" x14ac:dyDescent="0.35">
      <c r="B37" s="17">
        <v>3.472222222222222E-3</v>
      </c>
      <c r="C37" s="15">
        <f>TIME(0,5,0)*60/30</f>
        <v>6.9444444444444441E-3</v>
      </c>
      <c r="D37" s="15"/>
      <c r="E37" s="49" t="s">
        <v>51</v>
      </c>
      <c r="F37" s="15"/>
      <c r="G37" s="15">
        <f t="shared" si="0"/>
        <v>0.43680555555555539</v>
      </c>
      <c r="H37" s="87"/>
      <c r="I37" s="88"/>
    </row>
    <row r="38" spans="1:13" ht="15" x14ac:dyDescent="0.4">
      <c r="B38" s="17">
        <v>3.472222222222222E-3</v>
      </c>
      <c r="C38" s="15">
        <f>TIME(0,8,0)*60/30</f>
        <v>1.1111111111111112E-2</v>
      </c>
      <c r="D38" s="15"/>
      <c r="E38" s="59" t="s">
        <v>58</v>
      </c>
      <c r="F38" s="16">
        <f>G37+B38</f>
        <v>0.4402777777777776</v>
      </c>
      <c r="G38" s="60">
        <f>TIME(0,50,0)+F38</f>
        <v>0.47499999999999981</v>
      </c>
      <c r="H38" s="87" t="s">
        <v>71</v>
      </c>
      <c r="I38" s="88"/>
    </row>
    <row r="39" spans="1:13" ht="14.5" x14ac:dyDescent="0.35">
      <c r="B39" s="17">
        <v>6.9444444444444441E-3</v>
      </c>
      <c r="C39" s="15"/>
      <c r="D39" s="15"/>
      <c r="E39" s="49" t="s">
        <v>73</v>
      </c>
      <c r="F39" s="15"/>
      <c r="G39" s="15">
        <f>G38+B39</f>
        <v>0.48194444444444423</v>
      </c>
      <c r="H39" s="87"/>
      <c r="I39" s="88"/>
    </row>
    <row r="40" spans="1:13" ht="14.5" x14ac:dyDescent="0.35">
      <c r="B40" s="17">
        <v>5.5555555555555558E-3</v>
      </c>
      <c r="C40" s="15"/>
      <c r="D40" s="15"/>
      <c r="E40" s="49" t="s">
        <v>74</v>
      </c>
      <c r="F40" s="15"/>
      <c r="G40" s="15">
        <f t="shared" ref="G40:G56" si="1">G39+B40</f>
        <v>0.48749999999999977</v>
      </c>
      <c r="H40" s="87"/>
      <c r="I40" s="88"/>
    </row>
    <row r="41" spans="1:13" ht="14.5" x14ac:dyDescent="0.35">
      <c r="A41" s="2"/>
      <c r="B41" s="17">
        <v>8.3333333333333332E-3</v>
      </c>
      <c r="C41" s="15"/>
      <c r="D41" s="15"/>
      <c r="E41" s="49" t="s">
        <v>75</v>
      </c>
      <c r="F41" s="15"/>
      <c r="G41" s="15">
        <f t="shared" si="1"/>
        <v>0.49583333333333313</v>
      </c>
      <c r="H41" s="87"/>
      <c r="I41" s="88"/>
    </row>
    <row r="42" spans="1:13" s="2" customFormat="1" ht="18" x14ac:dyDescent="0.35">
      <c r="B42" s="17">
        <v>1.0416666666666666E-2</v>
      </c>
      <c r="C42" s="15"/>
      <c r="D42" s="15"/>
      <c r="E42" s="49" t="s">
        <v>76</v>
      </c>
      <c r="F42" s="15"/>
      <c r="G42" s="15">
        <f t="shared" si="1"/>
        <v>0.50624999999999976</v>
      </c>
      <c r="H42" s="87"/>
      <c r="I42" s="88"/>
      <c r="J42" s="13"/>
      <c r="K42" s="13"/>
      <c r="L42" s="13"/>
      <c r="M42" s="13"/>
    </row>
    <row r="43" spans="1:13" ht="14.5" x14ac:dyDescent="0.35">
      <c r="B43" s="17">
        <v>3.125E-2</v>
      </c>
      <c r="C43" s="15"/>
      <c r="D43" s="15"/>
      <c r="E43" s="49" t="s">
        <v>36</v>
      </c>
      <c r="F43" s="15"/>
      <c r="G43" s="15">
        <f t="shared" si="1"/>
        <v>0.53749999999999976</v>
      </c>
      <c r="H43" s="87"/>
      <c r="I43" s="88"/>
    </row>
    <row r="44" spans="1:13" ht="14.5" x14ac:dyDescent="0.35">
      <c r="B44" s="17">
        <v>6.9444444444444441E-3</v>
      </c>
      <c r="C44" s="15"/>
      <c r="D44" s="15"/>
      <c r="E44" s="49" t="s">
        <v>35</v>
      </c>
      <c r="F44" s="15"/>
      <c r="G44" s="15">
        <f t="shared" si="1"/>
        <v>0.54444444444444418</v>
      </c>
      <c r="H44" s="87"/>
      <c r="I44" s="88"/>
    </row>
    <row r="45" spans="1:13" ht="14.5" x14ac:dyDescent="0.35">
      <c r="B45" s="17">
        <v>8.3333333333333332E-3</v>
      </c>
      <c r="C45" s="15"/>
      <c r="D45" s="15"/>
      <c r="E45" s="49" t="s">
        <v>34</v>
      </c>
      <c r="F45" s="15"/>
      <c r="G45" s="15">
        <f t="shared" si="1"/>
        <v>0.55277777777777748</v>
      </c>
      <c r="H45" s="87"/>
      <c r="I45" s="88"/>
    </row>
    <row r="46" spans="1:13" ht="14.5" x14ac:dyDescent="0.35">
      <c r="B46" s="17">
        <v>3.472222222222222E-3</v>
      </c>
      <c r="C46" s="15"/>
      <c r="D46" s="15"/>
      <c r="E46" s="49" t="s">
        <v>33</v>
      </c>
      <c r="F46" s="15"/>
      <c r="G46" s="15">
        <f t="shared" si="1"/>
        <v>0.55624999999999969</v>
      </c>
      <c r="H46" s="87"/>
      <c r="I46" s="88"/>
    </row>
    <row r="47" spans="1:13" ht="14.5" x14ac:dyDescent="0.35">
      <c r="B47" s="17">
        <v>5.5555555555555558E-3</v>
      </c>
      <c r="C47" s="15"/>
      <c r="D47" s="15"/>
      <c r="E47" s="49" t="s">
        <v>32</v>
      </c>
      <c r="F47" s="15"/>
      <c r="G47" s="15">
        <f t="shared" si="1"/>
        <v>0.56180555555555522</v>
      </c>
      <c r="H47" s="87"/>
      <c r="I47" s="88"/>
    </row>
    <row r="48" spans="1:13" ht="14.5" x14ac:dyDescent="0.35">
      <c r="B48" s="17">
        <v>4.8611111111111112E-3</v>
      </c>
      <c r="C48" s="15"/>
      <c r="D48" s="15"/>
      <c r="E48" s="49" t="s">
        <v>31</v>
      </c>
      <c r="F48" s="15"/>
      <c r="G48" s="15">
        <f t="shared" si="1"/>
        <v>0.56666666666666632</v>
      </c>
      <c r="H48" s="87"/>
      <c r="I48" s="88"/>
    </row>
    <row r="49" spans="2:9" ht="14.5" x14ac:dyDescent="0.35">
      <c r="B49" s="17">
        <v>4.8611111111111112E-3</v>
      </c>
      <c r="C49" s="15"/>
      <c r="D49" s="15"/>
      <c r="E49" s="49" t="s">
        <v>30</v>
      </c>
      <c r="F49" s="15"/>
      <c r="G49" s="15">
        <f t="shared" si="1"/>
        <v>0.57152777777777741</v>
      </c>
      <c r="H49" s="87"/>
      <c r="I49" s="88"/>
    </row>
    <row r="50" spans="2:9" ht="14.5" x14ac:dyDescent="0.35">
      <c r="B50" s="17">
        <v>2.7777777777777779E-3</v>
      </c>
      <c r="C50" s="15"/>
      <c r="D50" s="15"/>
      <c r="E50" s="49" t="s">
        <v>29</v>
      </c>
      <c r="F50" s="15"/>
      <c r="G50" s="15">
        <f t="shared" si="1"/>
        <v>0.57430555555555518</v>
      </c>
      <c r="H50" s="87"/>
      <c r="I50" s="88"/>
    </row>
    <row r="51" spans="2:9" ht="14.5" x14ac:dyDescent="0.35">
      <c r="B51" s="17">
        <v>2.7777777777777779E-3</v>
      </c>
      <c r="C51" s="15"/>
      <c r="D51" s="15"/>
      <c r="E51" s="49" t="s">
        <v>28</v>
      </c>
      <c r="F51" s="15"/>
      <c r="G51" s="15">
        <f t="shared" si="1"/>
        <v>0.57708333333333295</v>
      </c>
      <c r="H51" s="87"/>
      <c r="I51" s="88"/>
    </row>
    <row r="52" spans="2:9" ht="14.5" x14ac:dyDescent="0.35">
      <c r="B52" s="17">
        <v>4.1666666666666666E-3</v>
      </c>
      <c r="C52" s="15"/>
      <c r="D52" s="15"/>
      <c r="E52" s="49" t="s">
        <v>27</v>
      </c>
      <c r="F52" s="15"/>
      <c r="G52" s="15">
        <f t="shared" si="1"/>
        <v>0.5812499999999996</v>
      </c>
      <c r="H52" s="87"/>
      <c r="I52" s="88"/>
    </row>
    <row r="53" spans="2:9" ht="14.5" x14ac:dyDescent="0.35">
      <c r="B53" s="17">
        <v>7.6388888888888886E-3</v>
      </c>
      <c r="C53" s="15"/>
      <c r="D53" s="15"/>
      <c r="E53" s="49" t="s">
        <v>26</v>
      </c>
      <c r="F53" s="15"/>
      <c r="G53" s="15">
        <f t="shared" si="1"/>
        <v>0.58888888888888846</v>
      </c>
      <c r="H53" s="87"/>
      <c r="I53" s="88"/>
    </row>
    <row r="54" spans="2:9" ht="14.5" x14ac:dyDescent="0.35">
      <c r="B54" s="17">
        <v>3.472222222222222E-3</v>
      </c>
      <c r="C54" s="15"/>
      <c r="D54" s="15"/>
      <c r="E54" s="49" t="s">
        <v>77</v>
      </c>
      <c r="F54" s="15"/>
      <c r="G54" s="15">
        <f t="shared" si="1"/>
        <v>0.59236111111111067</v>
      </c>
      <c r="H54" s="87"/>
      <c r="I54" s="88"/>
    </row>
    <row r="55" spans="2:9" ht="14.5" x14ac:dyDescent="0.35">
      <c r="B55" s="17">
        <v>4.1666666666666666E-3</v>
      </c>
      <c r="C55" s="15"/>
      <c r="D55" s="15"/>
      <c r="E55" s="49" t="s">
        <v>78</v>
      </c>
      <c r="F55" s="15"/>
      <c r="G55" s="15">
        <f t="shared" si="1"/>
        <v>0.59652777777777732</v>
      </c>
      <c r="H55" s="87"/>
      <c r="I55" s="88"/>
    </row>
    <row r="56" spans="2:9" ht="14.5" x14ac:dyDescent="0.35">
      <c r="B56" s="17">
        <v>8.3333333333333332E-3</v>
      </c>
      <c r="C56" s="15"/>
      <c r="D56" s="15"/>
      <c r="E56" s="49" t="s">
        <v>79</v>
      </c>
      <c r="F56" s="15"/>
      <c r="G56" s="15">
        <f t="shared" si="1"/>
        <v>0.60486111111111063</v>
      </c>
      <c r="H56" s="87"/>
      <c r="I56" s="88"/>
    </row>
    <row r="57" spans="2:9" ht="15.5" thickBot="1" x14ac:dyDescent="0.45">
      <c r="B57" s="18">
        <v>8.3333333333333332E-3</v>
      </c>
      <c r="C57" s="19"/>
      <c r="D57" s="19"/>
      <c r="E57" s="65" t="s">
        <v>80</v>
      </c>
      <c r="F57" s="26">
        <f>G56+B57</f>
        <v>0.61319444444444393</v>
      </c>
      <c r="G57" s="19"/>
      <c r="H57" s="112"/>
      <c r="I57" s="113"/>
    </row>
  </sheetData>
  <sheetProtection formatCells="0" formatColumns="0" formatRows="0" insertColumns="0" insertRows="0" insertHyperlinks="0" deleteColumns="0" deleteRows="0" sort="0" autoFilter="0" pivotTables="0"/>
  <mergeCells count="59">
    <mergeCell ref="H50:I50"/>
    <mergeCell ref="H51:I51"/>
    <mergeCell ref="H57:I57"/>
    <mergeCell ref="H52:I52"/>
    <mergeCell ref="H53:I53"/>
    <mergeCell ref="H54:I54"/>
    <mergeCell ref="H55:I55"/>
    <mergeCell ref="H56:I56"/>
    <mergeCell ref="H42:I42"/>
    <mergeCell ref="H43:I43"/>
    <mergeCell ref="H47:I47"/>
    <mergeCell ref="H48:I48"/>
    <mergeCell ref="H49:I49"/>
    <mergeCell ref="H44:I44"/>
    <mergeCell ref="H45:I45"/>
    <mergeCell ref="H46:I46"/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  <mergeCell ref="H39:I39"/>
    <mergeCell ref="H40:I40"/>
    <mergeCell ref="H41:I41"/>
    <mergeCell ref="D1:I1"/>
    <mergeCell ref="D4:I4"/>
    <mergeCell ref="H6:I6"/>
    <mergeCell ref="H7:I7"/>
    <mergeCell ref="B2:I2"/>
    <mergeCell ref="B3:I3"/>
    <mergeCell ref="H26:I26"/>
    <mergeCell ref="H27:I27"/>
    <mergeCell ref="H28:I28"/>
    <mergeCell ref="H21:I21"/>
    <mergeCell ref="B20:I20"/>
    <mergeCell ref="H22:I22"/>
    <mergeCell ref="H23:I23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B18:I18"/>
    <mergeCell ref="B19:I19"/>
    <mergeCell ref="H24:I24"/>
    <mergeCell ref="J3:M3"/>
    <mergeCell ref="H5:I5"/>
    <mergeCell ref="J11:M11"/>
    <mergeCell ref="D12:I12"/>
    <mergeCell ref="H8:I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 x14ac:dyDescent="0.2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4" ma:contentTypeDescription="Create a new document." ma:contentTypeScope="" ma:versionID="9f4daba460ead819e6f3c363f14edb35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e7917c8cf3934ae5cc99c502579d8e3b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7CA877-A41F-40C6-A8F4-75268D32C72F}"/>
</file>

<file path=customXml/itemProps2.xml><?xml version="1.0" encoding="utf-8"?>
<ds:datastoreItem xmlns:ds="http://schemas.openxmlformats.org/officeDocument/2006/customXml" ds:itemID="{3C99DD49-66C7-4717-9DFB-3404E48758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Ayanda Mashiane   Transnet Freight Rail    JHB</cp:lastModifiedBy>
  <cp:lastPrinted>2020-05-11T09:11:57Z</cp:lastPrinted>
  <dcterms:created xsi:type="dcterms:W3CDTF">2002-03-13T21:25:19Z</dcterms:created>
  <dcterms:modified xsi:type="dcterms:W3CDTF">2024-09-04T07:32:58Z</dcterms:modified>
</cp:coreProperties>
</file>