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8025"/>
  <workbookPr defaultThemeVersion="153222"/>
  <bookViews>
    <workbookView xWindow="-110" yWindow="-110" windowWidth="19420" windowHeight="10300" activeTab="0"/>
  </bookViews>
  <sheets>
    <sheet name="Notice" sheetId="1" r:id="rId1"/>
    <sheet name="Detailed Running Times" sheetId="2" r:id="rId2"/>
    <sheet name="Wagon List" sheetId="3" r:id="rId3"/>
  </sheets>
  <definedNames>
    <definedName name="\c">#REF!</definedName>
  </definedNames>
  <calcPr calcId="191028"/>
</workbook>
</file>

<file path=xl/sharedStrings.xml><?xml version="1.0" encoding="utf-8"?>
<sst xmlns="http://schemas.openxmlformats.org/spreadsheetml/2006/main" uniqueCount="91" count="91">
  <si>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</si>
  <si>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</si>
  <si>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</si>
  <si>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</si>
  <si>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</si>
  <si>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</si>
  <si>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</si>
  <si>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</si>
  <si>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</si>
  <si>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</si>
  <si>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21 Wellington Road</t>
  </si>
  <si>
    <t>Inyanda House 1</t>
  </si>
  <si>
    <t>Parktown</t>
  </si>
  <si>
    <t>YQ No.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</si>
  <si>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</si>
  <si>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</si>
  <si>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</si>
  <si>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</si>
  <si>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</si>
  <si>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</si>
  <si>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</si>
  <si>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</si>
  <si>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</si>
  <si>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</si>
  <si>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</si>
  <si>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</si>
  <si>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</si>
  <si>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</si>
  <si>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</si>
  <si>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</si>
  <si>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</si>
  <si>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</si>
  <si>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</si>
  <si>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</si>
  <si>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</si>
  <si>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</si>
  <si>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</si>
  <si>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</si>
  <si>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</si>
  <si>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</si>
  <si>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</si>
  <si>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</si>
  <si>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</si>
  <si>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</si>
  <si>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</si>
  <si>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</si>
  <si>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</si>
  <si>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</si>
  <si>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</si>
  <si>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</si>
  <si>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</si>
  <si>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</si>
  <si>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</si>
  <si>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</si>
  <si>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</si>
  <si>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</si>
  <si>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</si>
  <si>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</si>
  <si>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</si>
  <si>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</si>
  <si>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</si>
  <si>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</si>
  <si>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</si>
  <si>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</si>
  <si>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</si>
  <si>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</si>
  <si>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</si>
  <si>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</si>
  <si>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</si>
  <si>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>10 - 15 x SMLJ empty and fully roadworthy airbrake wagons for braking purposes.</t>
  </si>
  <si>
    <t>EMU Wagons travel DAY and NIGHT.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</si>
  <si>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</si>
  <si>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</si>
  <si>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</si>
  <si>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</si>
  <si>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</si>
  <si>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</si>
  <si>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</si>
  <si>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</si>
  <si>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</si>
  <si>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</si>
  <si>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OVER THE SECTIONS MENTIONED ABOVE:</t>
  </si>
  <si>
    <t xml:space="preserve">AUTHORITY HAS BEEN GRANTED FOR THE HAULAGE OF Special EMU Coaches </t>
  </si>
  <si>
    <t>Occupations &amp; Incident Management</t>
  </si>
  <si>
    <t>"OCC"</t>
  </si>
  <si>
    <t>SPR Crew. Shunt car coupled to 10-15 Empty wagons</t>
  </si>
  <si>
    <t>Shutdown locos.</t>
  </si>
  <si>
    <t>Date: 11 November 2024</t>
  </si>
  <si>
    <t>HAULAGE OF PRASA-EMU Coaches TS#255 &amp; TS#256</t>
  </si>
  <si>
    <t>PEMU090</t>
  </si>
  <si>
    <t>Shutdown Locos.</t>
  </si>
</sst>
</file>

<file path=xl/styles.xml><?xml version="1.0" encoding="utf-8"?>
<styleSheet xmlns="http://schemas.openxmlformats.org/spreadsheetml/2006/main">
  <numFmts count="7">
    <numFmt numFmtId="0" formatCode="General"/>
    <numFmt numFmtId="165" formatCode="ddd\ dd\-mmm\-yyyy"/>
    <numFmt numFmtId="49" formatCode="@"/>
    <numFmt numFmtId="20" formatCode="h:mm"/>
    <numFmt numFmtId="21" formatCode="h:mm:ss"/>
    <numFmt numFmtId="166" formatCode="dddd\ \ \ \ \ \ \ \ \ \ \ \ \ dd\ \ mmmm\ \ yyyy"/>
    <numFmt numFmtId="164" formatCode="hh:mm:ss_)"/>
  </numFmts>
  <fonts count="37">
    <font>
      <name val="Courier"/>
      <sz val="12"/>
    </font>
    <font>
      <name val="Arial"/>
      <sz val="10"/>
    </font>
    <font>
      <name val="Arial"/>
      <sz val="12"/>
    </font>
    <font>
      <name val="Arial"/>
      <b/>
      <sz val="12"/>
    </font>
    <font>
      <name val="Arial"/>
      <sz val="10"/>
    </font>
    <font>
      <name val="Arial"/>
      <b/>
      <sz val="10"/>
    </font>
    <font>
      <name val="Arial"/>
      <b/>
      <sz val="14"/>
    </font>
    <font>
      <name val="Arial"/>
      <sz val="14"/>
    </font>
    <font>
      <name val="Arial"/>
      <b/>
      <sz val="14"/>
      <color indexed="10"/>
    </font>
    <font>
      <name val="Arial"/>
      <u/>
      <sz val="12"/>
    </font>
    <font>
      <name val="Arial"/>
      <b/>
      <u/>
      <sz val="18"/>
    </font>
    <font>
      <name val="Arial"/>
      <b/>
      <u/>
      <sz val="20"/>
    </font>
    <font>
      <name val="Arial"/>
      <u/>
      <sz val="10"/>
    </font>
    <font>
      <name val="Arial"/>
      <b/>
      <u/>
      <sz val="14"/>
    </font>
    <font>
      <name val="Arial"/>
      <b/>
      <u/>
      <sz val="16"/>
    </font>
    <font>
      <name val="Arial"/>
      <b/>
      <u/>
      <sz val="12"/>
    </font>
    <font>
      <name val="Arial"/>
      <b/>
      <sz val="12"/>
      <color rgb="FFFF0000"/>
    </font>
    <font>
      <name val="Arial"/>
      <sz val="10"/>
      <color rgb="FFFFFFFF"/>
    </font>
    <font>
      <name val="Arial"/>
      <u/>
      <sz val="16"/>
    </font>
    <font>
      <name val="Arial"/>
      <b/>
      <sz val="12"/>
      <color indexed="8"/>
    </font>
    <font>
      <name val="Arial"/>
      <b/>
      <sz val="10"/>
      <color indexed="10"/>
    </font>
    <font>
      <name val="Times New Roman"/>
      <b/>
      <sz val="15"/>
      <color rgb="FFFF0000"/>
    </font>
    <font>
      <name val="Arial"/>
      <b/>
      <u/>
      <sz val="12"/>
      <color indexed="10"/>
    </font>
    <font>
      <name val="Times New Roman"/>
      <b/>
      <sz val="14"/>
      <color indexed="8"/>
    </font>
    <font>
      <name val="Courier"/>
      <sz val="10"/>
      <color indexed="8"/>
    </font>
    <font>
      <name val="Courier"/>
      <b/>
      <sz val="10"/>
      <color indexed="8"/>
    </font>
    <font>
      <name val="Courier"/>
      <b/>
      <sz val="10"/>
    </font>
    <font>
      <name val="Courier"/>
      <sz val="12"/>
    </font>
    <font>
      <name val="Arial"/>
      <b/>
      <u/>
      <sz val="14"/>
      <color rgb="FFFF0000"/>
    </font>
    <font>
      <name val="Courier New"/>
      <b/>
      <sz val="10"/>
      <color indexed="8"/>
    </font>
    <font>
      <name val="Courier New"/>
      <sz val="10"/>
      <color indexed="8"/>
    </font>
    <font>
      <name val="Courier"/>
      <b/>
      <sz val="10"/>
      <color rgb="FFFF0000"/>
    </font>
    <font>
      <name val="Courier New"/>
      <sz val="11"/>
      <color rgb="FF000000"/>
    </font>
    <font>
      <name val="Courier New"/>
      <b/>
      <sz val="11"/>
      <color rgb="FF000000"/>
    </font>
    <font>
      <name val="Courier"/>
      <b/>
      <sz val="10"/>
      <color rgb="FFFFFFFF"/>
    </font>
    <font>
      <name val="Courier"/>
      <sz val="10"/>
    </font>
    <font>
      <name val="Courier"/>
      <sz val="1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bottom"/>
      <protection locked="0" hidden="0"/>
    </xf>
    <xf numFmtId="164" fontId="36" fillId="0" borderId="0">
      <alignment vertical="bottom"/>
      <protection locked="0" hidden="0"/>
    </xf>
  </cellStyleXfs>
  <cellXfs count="117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0" borderId="0" xfId="0" applyFont="1" applyAlignment="1">
      <alignment vertical="bottom"/>
    </xf>
    <xf numFmtId="0" fontId="3" fillId="0" borderId="0" xfId="0" applyFont="1" applyAlignment="1">
      <alignment vertical="bottom"/>
    </xf>
    <xf numFmtId="0" fontId="4" fillId="0" borderId="0" xfId="0" applyFont="1" applyAlignment="1">
      <alignment vertical="bottom"/>
    </xf>
    <xf numFmtId="0" fontId="2" fillId="0" borderId="0" xfId="0" applyFont="1" applyAlignment="1">
      <alignment horizontal="right" vertical="bottom"/>
    </xf>
    <xf numFmtId="0" fontId="4" fillId="0" borderId="0" xfId="0" applyFont="1" applyAlignment="1" quotePrefix="1">
      <alignment horizontal="left" vertical="bottom"/>
    </xf>
    <xf numFmtId="0" fontId="5" fillId="0" borderId="0" xfId="0" applyFont="1" applyAlignment="1">
      <alignment vertical="bottom"/>
    </xf>
    <xf numFmtId="0" fontId="5" fillId="0" borderId="0" xfId="0" applyFont="1" applyAlignment="1" quotePrefix="1">
      <alignment horizontal="left" vertical="bottom"/>
    </xf>
    <xf numFmtId="0" fontId="6" fillId="0" borderId="1" xfId="0" applyFont="1" applyBorder="1" applyAlignment="1">
      <alignment horizontal="left" vertical="bottom"/>
    </xf>
    <xf numFmtId="0" fontId="6" fillId="0" borderId="2" xfId="0" applyFont="1" applyBorder="1" applyAlignment="1">
      <alignment horizontal="left" vertical="bottom"/>
    </xf>
    <xf numFmtId="0" fontId="6" fillId="0" borderId="0" xfId="0" applyFont="1" applyAlignment="1">
      <alignment horizontal="center" vertical="bottom"/>
    </xf>
    <xf numFmtId="0" fontId="7" fillId="0" borderId="0" xfId="0" applyFont="1" applyAlignment="1">
      <alignment vertical="bottom"/>
    </xf>
    <xf numFmtId="0" fontId="8" fillId="0" borderId="0" xfId="0" applyFont="1" applyAlignment="1">
      <alignment horizontal="center" vertical="bottom"/>
    </xf>
    <xf numFmtId="0" fontId="5" fillId="0" borderId="0" xfId="0" applyFont="1" applyAlignment="1" quotePrefix="1">
      <alignment vertical="bottom"/>
    </xf>
    <xf numFmtId="0" fontId="3" fillId="0" borderId="0" xfId="0" applyFont="1" applyAlignment="1">
      <alignment horizontal="left" vertical="bottom"/>
    </xf>
    <xf numFmtId="0" fontId="9" fillId="0" borderId="0" xfId="0" applyFont="1" applyAlignment="1">
      <alignment vertical="bottom"/>
    </xf>
    <xf numFmtId="0" fontId="10" fillId="0" borderId="0" xfId="0" applyFont="1" applyAlignment="1">
      <alignment horizontal="center" vertical="bottom"/>
    </xf>
    <xf numFmtId="0" fontId="11" fillId="0" borderId="0" xfId="0" applyFont="1" applyAlignment="1">
      <alignment horizontal="center" vertical="bottom"/>
    </xf>
    <xf numFmtId="0" fontId="12" fillId="0" borderId="0" xfId="0" applyFont="1" applyAlignment="1">
      <alignment vertical="bottom"/>
    </xf>
    <xf numFmtId="0" fontId="13" fillId="0" borderId="0" xfId="0" applyFont="1" applyAlignment="1">
      <alignment horizontal="center" vertical="bottom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bottom"/>
    </xf>
    <xf numFmtId="0" fontId="15" fillId="0" borderId="0" xfId="0" applyFont="1" applyAlignment="1">
      <alignment horizontal="center" vertical="bottom"/>
    </xf>
    <xf numFmtId="0" fontId="15" fillId="0" borderId="0" xfId="0" applyFont="1" applyAlignment="1">
      <alignment horizontal="center" vertical="bottom"/>
    </xf>
    <xf numFmtId="0" fontId="15" fillId="0" borderId="0" xfId="0" applyFont="1" applyAlignment="1">
      <alignment vertical="bottom"/>
    </xf>
    <xf numFmtId="0" fontId="2" fillId="0" borderId="0" xfId="0" applyFont="1" applyAlignment="1">
      <alignment horizontal="left" vertical="bottom"/>
    </xf>
    <xf numFmtId="0" fontId="2" fillId="0" borderId="0" xfId="0" applyFont="1" applyAlignment="1">
      <alignment horizontal="center" vertical="bottom"/>
    </xf>
    <xf numFmtId="49" fontId="2" fillId="0" borderId="0" xfId="0" applyNumberFormat="1" applyFont="1" applyAlignment="1">
      <alignment horizontal="center" vertical="bottom"/>
    </xf>
    <xf numFmtId="0" fontId="2" fillId="0" borderId="0" xfId="0" applyFont="1" applyAlignment="1">
      <alignment vertical="bottom"/>
    </xf>
    <xf numFmtId="0" fontId="9" fillId="0" borderId="0" xfId="0" applyFont="1" applyAlignment="1">
      <alignment horizontal="center" vertical="bottom"/>
    </xf>
    <xf numFmtId="20" fontId="2" fillId="0" borderId="0" xfId="0" applyNumberFormat="1" applyFont="1" applyAlignment="1">
      <alignment horizontal="center" vertical="bottom"/>
    </xf>
    <xf numFmtId="0" fontId="2" fillId="0" borderId="0" xfId="0" applyFont="1" applyAlignment="1">
      <alignment horizontal="left" vertical="bottom"/>
    </xf>
    <xf numFmtId="0" fontId="2" fillId="0" borderId="0" xfId="0" applyFont="1" applyAlignment="1">
      <alignment horizontal="center" vertical="bottom"/>
    </xf>
    <xf numFmtId="0" fontId="12" fillId="0" borderId="0" xfId="0" applyFont="1" applyAlignment="1">
      <alignment horizontal="center" vertical="bottom"/>
    </xf>
    <xf numFmtId="49" fontId="4" fillId="0" borderId="0" xfId="0" applyNumberFormat="1" applyFont="1" applyAlignment="1">
      <alignment horizontal="center" vertical="bottom"/>
    </xf>
    <xf numFmtId="20" fontId="4" fillId="0" borderId="0" xfId="0" applyNumberFormat="1" applyFont="1" applyAlignment="1">
      <alignment horizontal="center" vertical="bottom"/>
    </xf>
    <xf numFmtId="0" fontId="16" fillId="0" borderId="0" xfId="0" applyFont="1" applyAlignment="1">
      <alignment horizontal="center" vertical="bottom"/>
    </xf>
    <xf numFmtId="49" fontId="17" fillId="0" borderId="0" xfId="0" applyNumberFormat="1" applyFont="1" applyAlignment="1">
      <alignment horizontal="center" vertical="bottom"/>
    </xf>
    <xf numFmtId="21" fontId="16" fillId="0" borderId="0" xfId="0" applyNumberFormat="1" applyFont="1" applyAlignment="1">
      <alignment horizontal="center" vertical="bottom"/>
    </xf>
    <xf numFmtId="49" fontId="12" fillId="0" borderId="0" xfId="0" applyNumberFormat="1" applyFont="1" applyAlignment="1">
      <alignment horizontal="center" vertical="bottom"/>
    </xf>
    <xf numFmtId="0" fontId="18" fillId="0" borderId="0" xfId="0" applyFont="1" applyAlignment="1">
      <alignment horizontal="center" vertical="bottom"/>
    </xf>
    <xf numFmtId="0" fontId="3" fillId="0" borderId="0" xfId="0" applyFont="1" applyAlignment="1">
      <alignment horizontal="left" vertical="bottom"/>
    </xf>
    <xf numFmtId="0" fontId="14" fillId="0" borderId="0" xfId="0" applyFont="1" applyAlignment="1">
      <alignment horizontal="center" vertical="bottom"/>
    </xf>
    <xf numFmtId="0" fontId="9" fillId="0" borderId="0" xfId="0" applyFont="1" applyAlignment="1">
      <alignment horizontal="left" vertical="bottom"/>
    </xf>
    <xf numFmtId="0" fontId="2" fillId="0" borderId="0" xfId="0" applyFont="1" applyAlignment="1">
      <alignment horizontal="left" vertical="center"/>
    </xf>
    <xf numFmtId="21" fontId="19" fillId="0" borderId="0" xfId="0" applyNumberFormat="1" applyFont="1" applyAlignment="1">
      <alignment vertical="bottom"/>
    </xf>
    <xf numFmtId="0" fontId="5" fillId="0" borderId="0" xfId="0" applyFont="1" applyAlignment="1" quotePrefix="1">
      <alignment horizontal="center" vertical="bottom"/>
    </xf>
    <xf numFmtId="0" fontId="20" fillId="0" borderId="0" xfId="0" applyFont="1" applyAlignment="1" quotePrefix="1">
      <alignment horizontal="center" vertical="bottom"/>
    </xf>
    <xf numFmtId="0" fontId="20" fillId="0" borderId="0" xfId="0" applyFont="1" applyAlignment="1">
      <alignment horizontal="center" vertical="bottom"/>
    </xf>
    <xf numFmtId="21" fontId="21" fillId="0" borderId="0" xfId="2" applyNumberFormat="1" applyFont="1" applyAlignment="1">
      <alignment vertical="bottom"/>
    </xf>
    <xf numFmtId="21" fontId="21" fillId="0" borderId="0" xfId="2" applyNumberFormat="1" applyFont="1" applyAlignment="1">
      <alignment horizontal="left" vertical="bottom"/>
    </xf>
    <xf numFmtId="0" fontId="22" fillId="0" borderId="0" xfId="1" applyFont="1" applyAlignment="1">
      <alignment horizontal="right" vertical="bottom"/>
    </xf>
    <xf numFmtId="166" fontId="13" fillId="0" borderId="3" xfId="1" applyNumberFormat="1" applyFont="1" applyBorder="1" applyAlignment="1">
      <alignment horizontal="center" vertical="center"/>
    </xf>
    <xf numFmtId="166" fontId="13" fillId="0" borderId="4" xfId="1" applyNumberFormat="1" applyFont="1" applyBorder="1" applyAlignment="1">
      <alignment horizontal="center" vertical="center"/>
    </xf>
    <xf numFmtId="166" fontId="13" fillId="0" borderId="5" xfId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bottom"/>
    </xf>
    <xf numFmtId="0" fontId="1" fillId="0" borderId="9" xfId="0" applyFont="1" applyBorder="1" applyAlignment="1">
      <alignment vertical="bottom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21" fontId="23" fillId="0" borderId="11" xfId="0" applyNumberFormat="1" applyFont="1" applyBorder="1" applyAlignment="1">
      <alignment horizontal="center" vertical="center"/>
    </xf>
    <xf numFmtId="21" fontId="23" fillId="0" borderId="12" xfId="0" applyNumberFormat="1" applyFont="1" applyBorder="1" applyAlignment="1">
      <alignment horizontal="center" vertical="center"/>
    </xf>
    <xf numFmtId="21" fontId="23" fillId="0" borderId="12" xfId="0" applyNumberFormat="1" applyFont="1" applyBorder="1" applyAlignment="1">
      <alignment horizontal="center" vertical="center"/>
    </xf>
    <xf numFmtId="21" fontId="23" fillId="0" borderId="13" xfId="0" applyNumberFormat="1" applyFont="1" applyBorder="1" applyAlignment="1">
      <alignment horizontal="center" vertical="center"/>
    </xf>
    <xf numFmtId="21" fontId="24" fillId="0" borderId="14" xfId="0" applyNumberFormat="1" applyFont="1" applyBorder="1" applyAlignment="1">
      <alignment horizontal="left" vertical="bottom"/>
    </xf>
    <xf numFmtId="21" fontId="24" fillId="0" borderId="15" xfId="0" applyNumberFormat="1" applyFont="1" applyBorder="1" applyAlignment="1">
      <alignment horizontal="left" vertical="bottom"/>
    </xf>
    <xf numFmtId="21" fontId="25" fillId="0" borderId="15" xfId="0" applyNumberFormat="1" applyFont="1" applyBorder="1" applyAlignment="1">
      <alignment horizontal="left" vertical="bottom"/>
    </xf>
    <xf numFmtId="21" fontId="24" fillId="0" borderId="15" xfId="0" applyNumberFormat="1" applyFont="1" applyBorder="1" applyAlignment="1">
      <alignment horizontal="center" vertical="bottom"/>
    </xf>
    <xf numFmtId="21" fontId="25" fillId="0" borderId="15" xfId="0" applyNumberFormat="1" applyFont="1" applyBorder="1" applyAlignment="1">
      <alignment horizontal="center" vertical="bottom"/>
    </xf>
    <xf numFmtId="21" fontId="26" fillId="0" borderId="16" xfId="0" applyNumberFormat="1" applyFont="1" applyBorder="1" applyAlignment="1">
      <alignment horizontal="center" vertical="bottom"/>
    </xf>
    <xf numFmtId="21" fontId="26" fillId="0" borderId="17" xfId="0" applyNumberFormat="1" applyFont="1" applyBorder="1" applyAlignment="1">
      <alignment horizontal="center" vertical="bottom"/>
    </xf>
    <xf numFmtId="21" fontId="24" fillId="0" borderId="18" xfId="0" applyNumberFormat="1" applyFont="1" applyBorder="1" applyAlignment="1">
      <alignment horizontal="left" vertical="bottom"/>
    </xf>
    <xf numFmtId="21" fontId="24" fillId="0" borderId="19" xfId="0" applyNumberFormat="1" applyFont="1" applyBorder="1" applyAlignment="1">
      <alignment horizontal="left" vertical="bottom"/>
    </xf>
    <xf numFmtId="21" fontId="24" fillId="0" borderId="19" xfId="0" applyNumberFormat="1" applyFont="1" applyBorder="1" applyAlignment="1">
      <alignment horizontal="center" vertical="bottom"/>
    </xf>
    <xf numFmtId="21" fontId="24" fillId="0" borderId="20" xfId="0" applyNumberFormat="1" applyFont="1" applyBorder="1" applyAlignment="1">
      <alignment horizontal="center" vertical="bottom"/>
    </xf>
    <xf numFmtId="21" fontId="24" fillId="0" borderId="21" xfId="0" applyNumberFormat="1" applyFont="1" applyBorder="1" applyAlignment="1">
      <alignment horizontal="center" vertical="bottom"/>
    </xf>
    <xf numFmtId="21" fontId="24" fillId="0" borderId="22" xfId="0" applyNumberFormat="1" applyFont="1" applyBorder="1" applyAlignment="1">
      <alignment horizontal="left" vertical="bottom"/>
    </xf>
    <xf numFmtId="21" fontId="24" fillId="0" borderId="23" xfId="0" applyNumberFormat="1" applyFont="1" applyBorder="1" applyAlignment="1">
      <alignment horizontal="left" vertical="bottom"/>
    </xf>
    <xf numFmtId="21" fontId="25" fillId="0" borderId="23" xfId="0" applyNumberFormat="1" applyFont="1" applyBorder="1" applyAlignment="1">
      <alignment horizontal="left" vertical="bottom"/>
    </xf>
    <xf numFmtId="21" fontId="25" fillId="0" borderId="23" xfId="0" applyNumberFormat="1" applyFont="1" applyBorder="1" applyAlignment="1">
      <alignment horizontal="center" vertical="bottom"/>
    </xf>
    <xf numFmtId="0" fontId="27" fillId="0" borderId="9" xfId="0" applyBorder="1" applyAlignment="1">
      <alignment horizontal="center" vertical="bottom"/>
    </xf>
    <xf numFmtId="21" fontId="25" fillId="0" borderId="24" xfId="0" applyNumberFormat="1" applyFont="1" applyBorder="1" applyAlignment="1">
      <alignment horizontal="center" vertical="bottom"/>
    </xf>
    <xf numFmtId="21" fontId="25" fillId="0" borderId="25" xfId="0" applyNumberFormat="1" applyFont="1" applyBorder="1" applyAlignment="1">
      <alignment horizontal="center" vertical="bottom"/>
    </xf>
    <xf numFmtId="166" fontId="28" fillId="0" borderId="6" xfId="1" applyNumberFormat="1" applyFont="1" applyBorder="1" applyAlignment="1">
      <alignment horizontal="center" vertical="center"/>
    </xf>
    <xf numFmtId="166" fontId="28" fillId="0" borderId="0" xfId="1" applyNumberFormat="1" applyFont="1" applyAlignment="1">
      <alignment horizontal="center" vertical="center"/>
    </xf>
    <xf numFmtId="166" fontId="28" fillId="0" borderId="7" xfId="1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21" fontId="24" fillId="0" borderId="16" xfId="0" applyNumberFormat="1" applyFont="1" applyBorder="1" applyAlignment="1">
      <alignment horizontal="center" vertical="bottom"/>
    </xf>
    <xf numFmtId="21" fontId="24" fillId="0" borderId="17" xfId="0" applyNumberFormat="1" applyFont="1" applyBorder="1" applyAlignment="1">
      <alignment horizontal="center" vertical="bottom"/>
    </xf>
    <xf numFmtId="0" fontId="13" fillId="0" borderId="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21" fontId="23" fillId="0" borderId="14" xfId="0" applyNumberFormat="1" applyFont="1" applyBorder="1" applyAlignment="1">
      <alignment horizontal="center" vertical="center"/>
    </xf>
    <xf numFmtId="21" fontId="23" fillId="0" borderId="15" xfId="0" applyNumberFormat="1" applyFont="1" applyBorder="1" applyAlignment="1">
      <alignment horizontal="center" vertical="center"/>
    </xf>
    <xf numFmtId="21" fontId="23" fillId="0" borderId="15" xfId="0" applyNumberFormat="1" applyFont="1" applyBorder="1" applyAlignment="1">
      <alignment horizontal="center" vertical="center"/>
    </xf>
    <xf numFmtId="21" fontId="23" fillId="0" borderId="27" xfId="0" applyNumberFormat="1" applyFont="1" applyBorder="1" applyAlignment="1">
      <alignment horizontal="center" vertical="center"/>
    </xf>
    <xf numFmtId="21" fontId="29" fillId="0" borderId="19" xfId="0" applyNumberFormat="1" applyFont="1" applyBorder="1" applyAlignment="1">
      <alignment horizontal="left" vertical="bottom"/>
    </xf>
    <xf numFmtId="21" fontId="25" fillId="0" borderId="19" xfId="0" applyNumberFormat="1" applyFont="1" applyBorder="1" applyAlignment="1">
      <alignment horizontal="left" vertical="bottom"/>
    </xf>
    <xf numFmtId="21" fontId="24" fillId="0" borderId="19" xfId="0" applyNumberFormat="1" applyFont="1" applyBorder="1" applyAlignment="1">
      <alignment horizontal="center" vertical="bottom"/>
    </xf>
    <xf numFmtId="21" fontId="24" fillId="0" borderId="28" xfId="0" applyNumberFormat="1" applyFont="1" applyBorder="1" applyAlignment="1">
      <alignment horizontal="center" vertical="bottom"/>
    </xf>
    <xf numFmtId="21" fontId="30" fillId="0" borderId="19" xfId="0" applyNumberFormat="1" applyFont="1" applyBorder="1" applyAlignment="1">
      <alignment horizontal="left" vertical="bottom"/>
    </xf>
    <xf numFmtId="21" fontId="31" fillId="0" borderId="19" xfId="0" applyNumberFormat="1" applyFont="1" applyBorder="1" applyAlignment="1">
      <alignment horizontal="center" vertical="bottom"/>
    </xf>
    <xf numFmtId="21" fontId="31" fillId="0" borderId="28" xfId="0" applyNumberFormat="1" applyFont="1" applyBorder="1" applyAlignment="1">
      <alignment horizontal="center" vertical="bottom"/>
    </xf>
    <xf numFmtId="0" fontId="32" fillId="0" borderId="19" xfId="0" applyFont="1" applyBorder="1" applyAlignment="1">
      <alignment vertical="bottom"/>
    </xf>
    <xf numFmtId="0" fontId="33" fillId="0" borderId="19" xfId="0" applyFont="1" applyBorder="1" applyAlignment="1">
      <alignment vertical="bottom"/>
    </xf>
    <xf numFmtId="21" fontId="34" fillId="0" borderId="19" xfId="0" applyNumberFormat="1" applyFont="1" applyBorder="1" applyAlignment="1">
      <alignment horizontal="left" vertical="bottom"/>
    </xf>
    <xf numFmtId="21" fontId="35" fillId="0" borderId="19" xfId="0" applyNumberFormat="1" applyFont="1" applyBorder="1" applyAlignment="1">
      <alignment horizontal="center" vertical="bottom"/>
    </xf>
    <xf numFmtId="21" fontId="35" fillId="0" borderId="28" xfId="0" applyNumberFormat="1" applyFont="1" applyBorder="1" applyAlignment="1">
      <alignment horizontal="center" vertical="bottom"/>
    </xf>
    <xf numFmtId="0" fontId="33" fillId="0" borderId="23" xfId="0" applyFont="1" applyBorder="1" applyAlignment="1">
      <alignment vertical="bottom"/>
    </xf>
    <xf numFmtId="21" fontId="24" fillId="0" borderId="23" xfId="0" applyNumberFormat="1" applyFont="1" applyBorder="1" applyAlignment="1">
      <alignment horizontal="center" vertical="bottom"/>
    </xf>
    <xf numFmtId="21" fontId="24" fillId="0" borderId="29" xfId="0" applyNumberFormat="1" applyFont="1" applyBorder="1" applyAlignment="1">
      <alignment horizontal="center" vertical="bottom"/>
    </xf>
  </cellXfs>
  <cellStyles count="3">
    <cellStyle name="常规" xfId="0" builtinId="0"/>
    <cellStyle name="Normal_Running Times Template (Pass Trains)" xfId="1"/>
    <cellStyle name="Normal 2" xfId="2"/>
  </cellStyles>
  <dxfs count="0"/>
  <tableStyles defaultTableStyle="TableStyleMedium2" defaultPivotStyle="PivotStyleLight16"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www.wps.cn/officeDocument/2020/cellImage" Target="cellimages.xml"/><Relationship Id="rId9" Type="http://schemas.openxmlformats.org/officeDocument/2006/relationships/customXml" Target="../customXml/item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266305</xdr:colOff>
      <xdr:row>0</xdr:row>
      <xdr:rowOff>50006</xdr:rowOff>
    </xdr:from>
    <xdr:to>
      <xdr:col>5</xdr:col>
      <xdr:colOff>18898</xdr:colOff>
      <xdr:row>4</xdr:row>
      <xdr:rowOff>88403</xdr:rowOff>
    </xdr:to>
    <xdr:pic>
      <xdr:nvPicPr>
        <xdr:cNvPr id="2" name="Picture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38400" y="57150"/>
          <a:ext cx="1657350" cy="952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246930</xdr:colOff>
      <xdr:row>39</xdr:row>
      <xdr:rowOff>75654</xdr:rowOff>
    </xdr:to>
    <xdr:pic>
      <xdr:nvPicPr>
        <xdr:cNvPr id="2" name="Picture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190500"/>
          <a:ext cx="13011150" cy="7315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50"/>
  <sheetViews>
    <sheetView tabSelected="1" workbookViewId="0">
      <selection activeCell="E6" sqref="E6"/>
    </sheetView>
  </sheetViews>
  <sheetFormatPr defaultRowHeight="12.75" customHeight="1" defaultColWidth="9"/>
  <cols>
    <col min="1" max="1" customWidth="1" width="10.832031" style="1"/>
    <col min="2" max="2" customWidth="1" width="7.75" style="1"/>
    <col min="3" max="3" customWidth="1" width="8.75" style="1"/>
    <col min="4" max="4" customWidth="1" width="9.9140625" style="1"/>
    <col min="5" max="5" customWidth="1" width="12.332031" style="1"/>
    <col min="6" max="6" customWidth="1" width="9.4140625" style="1"/>
    <col min="7" max="7" customWidth="1" width="12.4140625" style="1"/>
    <col min="8" max="8" customWidth="1" width="9.75" style="1"/>
    <col min="9" max="9" customWidth="1" width="10.582031" style="1"/>
    <col min="10" max="16384" customWidth="0" width="9.25" style="1"/>
  </cols>
  <sheetData>
    <row r="1" spans="8:8" ht="18.0" customHeight="1">
      <c r="A1" s="2" t="s">
        <v>2</v>
      </c>
      <c r="B1" s="3" t="s">
        <v>9</v>
      </c>
      <c r="C1" s="4"/>
      <c r="D1" s="4"/>
      <c r="E1" s="4"/>
      <c r="F1" s="4"/>
      <c r="G1" s="5" t="s">
        <v>3</v>
      </c>
      <c r="H1" s="3" t="s">
        <v>83</v>
      </c>
      <c r="I1" s="4"/>
      <c r="J1" s="4"/>
      <c r="K1" s="4"/>
    </row>
    <row r="2" spans="8:8" ht="18.0" customHeight="1">
      <c r="A2" s="6"/>
      <c r="B2" s="4"/>
      <c r="C2" s="4"/>
      <c r="D2" s="4"/>
      <c r="E2" s="4"/>
      <c r="F2" s="4"/>
      <c r="G2" s="4"/>
      <c r="H2" s="2" t="s">
        <v>11</v>
      </c>
      <c r="I2" s="4"/>
      <c r="J2" s="4"/>
      <c r="K2" s="4"/>
    </row>
    <row r="3" spans="8:8" ht="18.0" customHeight="1">
      <c r="A3" s="6"/>
      <c r="B3" s="4"/>
      <c r="C3" s="4"/>
      <c r="D3" s="4"/>
      <c r="E3" s="4"/>
      <c r="F3" s="4"/>
      <c r="G3" s="4"/>
      <c r="H3" s="2" t="s">
        <v>10</v>
      </c>
      <c r="I3" s="4"/>
      <c r="J3" s="4"/>
      <c r="K3" s="4"/>
    </row>
    <row r="4" spans="8:8" ht="18.0" customHeight="1">
      <c r="A4" s="4"/>
      <c r="B4" s="4"/>
      <c r="C4" s="4"/>
      <c r="D4" s="4"/>
      <c r="E4" s="4"/>
      <c r="F4" s="4"/>
      <c r="G4" s="4"/>
      <c r="H4" s="2" t="s">
        <v>12</v>
      </c>
      <c r="I4" s="4"/>
      <c r="J4" s="4"/>
      <c r="K4" s="4"/>
    </row>
    <row r="5" spans="8:8" ht="18.0" customHeight="1">
      <c r="A5" s="6"/>
      <c r="B5" s="6"/>
      <c r="C5" s="7"/>
      <c r="D5" s="4"/>
      <c r="E5" s="8"/>
      <c r="F5" s="4"/>
      <c r="G5" s="4"/>
      <c r="H5" s="4"/>
      <c r="I5" s="4"/>
      <c r="J5" s="4"/>
      <c r="K5" s="4"/>
    </row>
    <row r="6" spans="8:8" ht="19.5" customHeight="1">
      <c r="A6" s="2" t="s">
        <v>13</v>
      </c>
      <c r="B6" s="9" t="s">
        <v>89</v>
      </c>
      <c r="C6" s="10"/>
      <c r="D6" s="4"/>
      <c r="E6" s="8"/>
      <c r="F6" s="4"/>
      <c r="G6" s="4"/>
      <c r="H6" s="4"/>
      <c r="I6" s="4"/>
      <c r="J6" s="4"/>
      <c r="K6" s="4"/>
    </row>
    <row r="7" spans="8:8" ht="18.75" customHeight="1">
      <c r="A7" s="2" t="s">
        <v>4</v>
      </c>
      <c r="B7" s="11" t="s">
        <v>84</v>
      </c>
      <c r="C7" s="7"/>
      <c r="D7" s="4"/>
      <c r="E7" s="8"/>
      <c r="F7" s="4"/>
      <c r="G7" s="4"/>
      <c r="H7" s="4"/>
      <c r="I7" s="4"/>
      <c r="J7" s="4"/>
      <c r="K7" s="4"/>
    </row>
    <row r="8" spans="8:8" ht="15.0" customHeight="1">
      <c r="A8" s="12"/>
      <c r="B8" s="11"/>
      <c r="C8" s="7"/>
      <c r="D8" s="4"/>
      <c r="E8" s="8"/>
      <c r="F8" s="4"/>
      <c r="G8" s="13"/>
      <c r="H8" s="13"/>
      <c r="I8" s="4"/>
      <c r="J8" s="4"/>
      <c r="K8" s="4"/>
    </row>
    <row r="9" spans="8:8" ht="16.5" customHeight="1">
      <c r="A9" s="4"/>
      <c r="B9" s="14"/>
      <c r="C9" s="7"/>
      <c r="D9" s="4"/>
      <c r="E9" s="8"/>
      <c r="F9" s="4"/>
      <c r="G9" s="4"/>
      <c r="H9" s="15" t="s">
        <v>87</v>
      </c>
      <c r="I9" s="15"/>
      <c r="J9" s="15"/>
      <c r="K9" s="4"/>
    </row>
    <row r="10" spans="8:8" customHeight="1">
      <c r="A10" s="4"/>
      <c r="B10" s="14"/>
      <c r="C10" s="7"/>
      <c r="D10" s="4"/>
      <c r="E10" s="8"/>
      <c r="F10" s="4"/>
      <c r="G10" s="4"/>
      <c r="H10" s="3"/>
      <c r="I10" s="4"/>
      <c r="J10" s="4"/>
      <c r="K10" s="4"/>
    </row>
    <row r="11" spans="8:8" ht="27.0" customHeight="1">
      <c r="A11" s="16" t="s">
        <v>5</v>
      </c>
      <c r="B11" s="17" t="s">
        <v>88</v>
      </c>
      <c r="C11" s="17"/>
      <c r="D11" s="17"/>
      <c r="E11" s="17"/>
      <c r="F11" s="17"/>
      <c r="G11" s="17"/>
      <c r="H11" s="17"/>
      <c r="I11" s="17"/>
      <c r="J11" s="17"/>
      <c r="K11" s="4"/>
    </row>
    <row r="12" spans="8:8" ht="25.0">
      <c r="A12" s="16" t="s">
        <v>8</v>
      </c>
      <c r="B12" s="18" t="s">
        <v>22</v>
      </c>
      <c r="C12" s="18"/>
      <c r="D12" s="18"/>
      <c r="E12" s="18"/>
      <c r="F12" s="18"/>
      <c r="G12" s="18"/>
      <c r="H12" s="18"/>
      <c r="I12" s="18"/>
      <c r="J12" s="18"/>
      <c r="K12" s="4"/>
    </row>
    <row r="13" spans="8:8" ht="15.0" customHeight="1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4"/>
    </row>
    <row r="14" spans="8:8" s="4" ht="20.15" customFormat="1" customHeight="1">
      <c r="A14" s="21" t="s">
        <v>82</v>
      </c>
      <c r="B14" s="21"/>
      <c r="C14" s="21"/>
      <c r="D14" s="21"/>
      <c r="E14" s="21"/>
      <c r="F14" s="21"/>
      <c r="G14" s="21"/>
      <c r="H14" s="21"/>
      <c r="I14" s="21"/>
    </row>
    <row r="15" spans="8:8" s="4" ht="20.15" customFormat="1" customHeight="1">
      <c r="A15" s="21" t="s">
        <v>81</v>
      </c>
      <c r="B15" s="21"/>
      <c r="C15" s="21"/>
      <c r="D15" s="21"/>
      <c r="E15" s="21"/>
      <c r="F15" s="21"/>
      <c r="G15" s="21"/>
      <c r="H15" s="21"/>
      <c r="I15" s="21"/>
    </row>
    <row r="16" spans="8:8" s="4" ht="14.25" customFormat="1" customHeight="1">
      <c r="A16" s="22"/>
      <c r="B16" s="22"/>
      <c r="C16" s="22"/>
      <c r="D16" s="22"/>
      <c r="E16" s="22"/>
      <c r="F16" s="22"/>
      <c r="G16" s="22"/>
      <c r="H16" s="22"/>
      <c r="I16" s="22"/>
    </row>
    <row r="17" spans="8:8" ht="18.0">
      <c r="A17" s="23">
        <v>45614.0</v>
      </c>
      <c r="B17" s="23"/>
      <c r="C17" s="23"/>
      <c r="D17" s="23"/>
      <c r="E17" s="23"/>
      <c r="F17" s="23"/>
      <c r="G17" s="23"/>
      <c r="H17" s="23"/>
      <c r="I17" s="23"/>
      <c r="J17" s="23"/>
      <c r="K17" s="4"/>
    </row>
    <row r="18" spans="8:8" ht="20.0">
      <c r="A18" s="24" t="s">
        <v>46</v>
      </c>
      <c r="B18" s="24"/>
      <c r="C18" s="24"/>
      <c r="D18" s="24"/>
      <c r="E18" s="24"/>
      <c r="F18" s="24"/>
      <c r="G18" s="24"/>
      <c r="H18" s="24"/>
      <c r="I18" s="24"/>
      <c r="J18" s="24"/>
      <c r="K18" s="4"/>
    </row>
    <row r="19" spans="8:8" ht="20.15" customHeight="1">
      <c r="A19" s="25" t="s">
        <v>6</v>
      </c>
      <c r="B19" s="25"/>
      <c r="C19" s="26" t="s">
        <v>0</v>
      </c>
      <c r="D19" s="26" t="s">
        <v>1</v>
      </c>
      <c r="E19" s="25" t="s">
        <v>19</v>
      </c>
      <c r="F19" s="25"/>
      <c r="G19" s="25"/>
      <c r="H19" s="25"/>
      <c r="I19" s="27"/>
      <c r="J19" s="27"/>
      <c r="K19" s="4"/>
    </row>
    <row r="20" spans="8:8" s="4" ht="20.15" customFormat="1" customHeight="1">
      <c r="A20" s="28" t="s">
        <v>59</v>
      </c>
      <c r="B20" s="28"/>
      <c r="C20" s="29"/>
      <c r="D20" s="30" t="s">
        <v>60</v>
      </c>
      <c r="E20" s="31" t="s">
        <v>85</v>
      </c>
      <c r="F20" s="31"/>
      <c r="G20" s="31"/>
      <c r="H20" s="31"/>
      <c r="I20" s="31"/>
      <c r="J20" s="32"/>
    </row>
    <row r="21" spans="8:8" s="4" ht="20.15" customFormat="1" customHeight="1">
      <c r="A21" s="28" t="s">
        <v>23</v>
      </c>
      <c r="B21" s="28"/>
      <c r="C21" s="30" t="s">
        <v>61</v>
      </c>
      <c r="D21" s="33">
        <v>0.5625</v>
      </c>
      <c r="E21" s="28" t="s">
        <v>62</v>
      </c>
      <c r="F21" s="28"/>
      <c r="G21" s="28"/>
      <c r="H21" s="28"/>
      <c r="I21" s="32"/>
      <c r="J21" s="32"/>
    </row>
    <row r="22" spans="8:8" s="4" ht="19.5" customFormat="1" customHeight="1">
      <c r="A22" s="28" t="s">
        <v>59</v>
      </c>
      <c r="B22" s="28"/>
      <c r="C22" s="33">
        <v>0.6041666666666666</v>
      </c>
      <c r="D22" s="33"/>
      <c r="E22" s="28" t="s">
        <v>54</v>
      </c>
      <c r="F22" s="28"/>
      <c r="G22" s="28"/>
      <c r="H22" s="28"/>
      <c r="I22" s="27"/>
      <c r="J22" s="27"/>
    </row>
    <row r="23" spans="8:8" ht="21.0" customHeight="1">
      <c r="A23" s="34"/>
      <c r="B23" s="34"/>
      <c r="C23" s="33"/>
      <c r="D23" s="33"/>
      <c r="E23" s="35"/>
      <c r="F23" s="35"/>
      <c r="G23" s="35"/>
      <c r="H23" s="35"/>
      <c r="I23" s="27"/>
      <c r="J23" s="27"/>
      <c r="K23" s="4"/>
    </row>
    <row r="24" spans="8:8" ht="18.0" customHeight="1">
      <c r="A24" s="23">
        <v>45615.0</v>
      </c>
      <c r="B24" s="23"/>
      <c r="C24" s="23"/>
      <c r="D24" s="23"/>
      <c r="E24" s="23"/>
      <c r="F24" s="23"/>
      <c r="G24" s="23"/>
      <c r="H24" s="23"/>
      <c r="I24" s="23"/>
      <c r="J24" s="23"/>
      <c r="K24" s="4"/>
    </row>
    <row r="25" spans="8:8" ht="20.15" customHeight="1">
      <c r="A25" s="24" t="s">
        <v>46</v>
      </c>
      <c r="B25" s="24"/>
      <c r="C25" s="24"/>
      <c r="D25" s="24"/>
      <c r="E25" s="24"/>
      <c r="F25" s="24"/>
      <c r="G25" s="24"/>
      <c r="H25" s="24"/>
      <c r="I25" s="24"/>
      <c r="J25" s="24"/>
      <c r="K25" s="4"/>
    </row>
    <row r="26" spans="8:8" ht="20.15" customHeight="1">
      <c r="A26" s="25" t="s">
        <v>6</v>
      </c>
      <c r="B26" s="25"/>
      <c r="C26" s="26" t="s">
        <v>0</v>
      </c>
      <c r="D26" s="26" t="s">
        <v>1</v>
      </c>
      <c r="E26" s="25" t="s">
        <v>19</v>
      </c>
      <c r="F26" s="25"/>
      <c r="G26" s="25"/>
      <c r="H26" s="25"/>
      <c r="I26" s="27"/>
      <c r="J26" s="27"/>
      <c r="K26" s="4"/>
    </row>
    <row r="27" spans="8:8" ht="20.15" customHeight="1">
      <c r="A27" s="34" t="s">
        <v>59</v>
      </c>
      <c r="B27" s="32"/>
      <c r="C27" s="36"/>
      <c r="D27" s="37" t="s">
        <v>39</v>
      </c>
      <c r="E27" s="35" t="s">
        <v>63</v>
      </c>
      <c r="F27" s="35"/>
      <c r="G27" s="35"/>
      <c r="H27" s="35"/>
      <c r="I27" s="16"/>
      <c r="J27" s="16"/>
      <c r="K27" s="4"/>
    </row>
    <row r="28" spans="8:8" ht="19.5" customHeight="1">
      <c r="A28" s="28" t="s">
        <v>41</v>
      </c>
      <c r="B28" s="28"/>
      <c r="C28" s="38"/>
      <c r="D28" s="37" t="s">
        <v>64</v>
      </c>
      <c r="E28" s="39"/>
      <c r="F28" s="39"/>
      <c r="G28" s="39"/>
      <c r="H28" s="39"/>
      <c r="I28" s="16"/>
      <c r="J28" s="16"/>
      <c r="K28" s="4"/>
    </row>
    <row r="29" spans="8:8" ht="19.5" customHeight="1">
      <c r="A29" s="28" t="s">
        <v>24</v>
      </c>
      <c r="B29" s="28"/>
      <c r="C29" s="38">
        <v>0.44027777777777777</v>
      </c>
      <c r="D29" s="40" t="s">
        <v>80</v>
      </c>
      <c r="E29" s="41" t="s">
        <v>86</v>
      </c>
      <c r="F29" s="39"/>
      <c r="G29" s="39"/>
      <c r="H29" s="39"/>
      <c r="I29" s="27"/>
      <c r="J29" s="27"/>
      <c r="K29" s="4"/>
    </row>
    <row r="30" spans="8:8" ht="19.5" hidden="1" customHeight="1">
      <c r="A30" s="28" t="s">
        <v>79</v>
      </c>
      <c r="B30" s="28"/>
      <c r="C30" s="38">
        <f>'Detailed Running Times'!F57</f>
        <v>0.6131944444444433</v>
      </c>
      <c r="D30" s="42"/>
      <c r="E30" s="41"/>
      <c r="F30" s="39"/>
      <c r="G30" s="39"/>
      <c r="H30" s="39"/>
      <c r="I30" s="27"/>
      <c r="J30" s="27"/>
      <c r="K30" s="4"/>
    </row>
    <row r="31" spans="8:8" ht="20.0">
      <c r="A31" s="34" t="s">
        <v>38</v>
      </c>
      <c r="B31" s="34"/>
      <c r="C31" s="43"/>
      <c r="D31" s="32"/>
      <c r="E31" s="32"/>
      <c r="F31" s="32"/>
      <c r="G31" s="32"/>
      <c r="H31" s="32"/>
      <c r="I31" s="43"/>
      <c r="J31" s="43"/>
      <c r="K31" s="4"/>
    </row>
    <row r="32" spans="8:8" ht="20.0">
      <c r="A32" s="44"/>
      <c r="B32" s="44"/>
      <c r="C32" s="45"/>
      <c r="D32" s="26"/>
      <c r="E32" s="26"/>
      <c r="F32" s="26"/>
      <c r="G32" s="26"/>
      <c r="H32" s="26"/>
      <c r="I32" s="45"/>
      <c r="J32" s="45"/>
      <c r="K32" s="4"/>
    </row>
    <row r="33" spans="8:8" ht="15.0" customHeight="1">
      <c r="A33" s="46" t="s">
        <v>37</v>
      </c>
      <c r="B33" s="44"/>
      <c r="C33" s="45"/>
      <c r="D33" s="26"/>
      <c r="E33" s="26"/>
      <c r="F33" s="26"/>
      <c r="G33" s="26"/>
      <c r="H33" s="26"/>
      <c r="I33" s="45"/>
      <c r="J33" s="45"/>
      <c r="K33" s="4"/>
    </row>
    <row r="34" spans="8:8" ht="19.5" customHeight="1">
      <c r="A34" s="34" t="s">
        <v>43</v>
      </c>
      <c r="B34" s="34"/>
      <c r="C34" s="43"/>
      <c r="D34" s="32"/>
      <c r="E34" s="32"/>
      <c r="F34" s="32"/>
      <c r="G34" s="32"/>
      <c r="H34" s="32"/>
      <c r="I34" s="43"/>
      <c r="J34" s="43"/>
      <c r="K34" s="4"/>
    </row>
    <row r="35" spans="8:8" s="4" ht="19.5" customFormat="1" customHeight="1">
      <c r="A35" s="34" t="s">
        <v>44</v>
      </c>
      <c r="B35" s="34"/>
      <c r="C35" s="43"/>
      <c r="D35" s="32"/>
      <c r="E35" s="32"/>
      <c r="F35" s="32"/>
      <c r="G35" s="32"/>
      <c r="H35" s="32"/>
      <c r="I35" s="43"/>
      <c r="J35" s="43"/>
    </row>
    <row r="36" spans="8:8" ht="19.5" customHeight="1">
      <c r="A36" s="34" t="s">
        <v>69</v>
      </c>
      <c r="B36" s="34"/>
      <c r="C36" s="34"/>
      <c r="D36" s="32"/>
      <c r="E36" s="32"/>
      <c r="F36" s="32"/>
      <c r="G36" s="32"/>
      <c r="H36" s="32"/>
      <c r="I36" s="16"/>
      <c r="J36" s="16"/>
      <c r="K36" s="4"/>
    </row>
    <row r="37" spans="8:8" ht="19.5" customHeight="1">
      <c r="A37" s="34" t="s">
        <v>45</v>
      </c>
      <c r="B37" s="32"/>
      <c r="C37" s="32"/>
      <c r="D37" s="32"/>
      <c r="E37" s="32"/>
      <c r="F37" s="32"/>
      <c r="G37" s="32"/>
      <c r="H37" s="32"/>
      <c r="I37" s="16"/>
      <c r="J37" s="16"/>
      <c r="K37" s="4"/>
    </row>
    <row r="38" spans="8:8" ht="19.5" customHeight="1">
      <c r="A38" s="44"/>
      <c r="B38" s="26"/>
      <c r="C38" s="26"/>
      <c r="D38" s="26"/>
      <c r="E38" s="26"/>
      <c r="F38" s="26"/>
      <c r="G38" s="26"/>
      <c r="H38" s="26"/>
      <c r="I38" s="27"/>
      <c r="J38" s="27"/>
      <c r="K38" s="4"/>
    </row>
    <row r="39" spans="8:8" ht="20.15" customHeight="1">
      <c r="A39" s="46" t="s">
        <v>21</v>
      </c>
      <c r="B39" s="26"/>
      <c r="C39" s="26"/>
      <c r="D39" s="26"/>
      <c r="E39" s="26"/>
      <c r="F39" s="26"/>
      <c r="G39" s="26"/>
      <c r="H39" s="26"/>
      <c r="I39" s="27"/>
      <c r="J39" s="27"/>
      <c r="K39" s="4"/>
    </row>
    <row r="40" spans="8:8" ht="20.15" customHeight="1">
      <c r="A40" s="47" t="s">
        <v>52</v>
      </c>
      <c r="B40" s="47"/>
      <c r="C40" s="47"/>
      <c r="D40" s="47"/>
      <c r="E40" s="4"/>
      <c r="F40" s="4"/>
      <c r="G40" s="4"/>
      <c r="H40" s="4"/>
      <c r="I40" s="4"/>
      <c r="J40" s="4"/>
      <c r="K40" s="4"/>
    </row>
    <row r="41" spans="8:8" ht="15.0" customHeight="1">
      <c r="A41" s="47" t="s">
        <v>70</v>
      </c>
      <c r="B41" s="47"/>
      <c r="C41" s="47"/>
      <c r="D41" s="47"/>
      <c r="E41" s="4"/>
      <c r="F41" s="4"/>
      <c r="G41" s="4"/>
      <c r="H41" s="4"/>
      <c r="I41" s="4"/>
      <c r="J41" s="4"/>
      <c r="K41" s="4"/>
    </row>
    <row r="42" spans="8:8" ht="20.15" customHeight="1">
      <c r="A42" s="48"/>
      <c r="B42" s="7"/>
      <c r="C42" s="49"/>
      <c r="D42" s="49"/>
      <c r="E42" s="50"/>
      <c r="F42" s="51"/>
      <c r="G42" s="51"/>
      <c r="H42" s="2"/>
      <c r="I42" s="6"/>
      <c r="J42" s="4"/>
      <c r="K42" s="4"/>
    </row>
    <row r="43" spans="8:8" s="4" ht="20.25" customFormat="1" customHeight="1">
      <c r="A43" s="3" t="s">
        <v>40</v>
      </c>
      <c r="B43" s="2"/>
      <c r="C43" s="2"/>
      <c r="D43" s="2"/>
      <c r="E43" s="2"/>
      <c r="F43" s="2"/>
      <c r="G43" s="2"/>
      <c r="H43" s="3"/>
      <c r="I43" s="2"/>
    </row>
    <row r="44" spans="8:8" s="4" ht="20.25" customFormat="1" customHeight="1">
      <c r="A44" s="47"/>
      <c r="B44" s="47"/>
      <c r="C44" s="47"/>
      <c r="D44" s="47"/>
    </row>
    <row r="45" spans="8:8" s="4" ht="21.0" customFormat="1" customHeight="1">
      <c r="A45" s="52" t="s">
        <v>14</v>
      </c>
      <c r="B45" s="53"/>
      <c r="C45" s="52"/>
      <c r="D45" s="53"/>
      <c r="E45" s="52"/>
    </row>
    <row r="46" spans="8:8" s="4" ht="21.0" customFormat="1" customHeight="1">
      <c r="A46" s="52" t="s">
        <v>65</v>
      </c>
      <c r="B46" s="53"/>
      <c r="C46" s="52"/>
      <c r="D46" s="53"/>
      <c r="E46" s="52"/>
    </row>
    <row r="47" spans="8:8" s="4" ht="15.0" customFormat="1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8:8" ht="21.0" customHeight="1">
      <c r="K48" s="4"/>
    </row>
    <row r="49" spans="8:8" ht="22.5" customHeight="1">
      <c r="K49" s="4"/>
    </row>
    <row r="50" spans="8:8" customHeight="1">
      <c r="K50" s="4"/>
    </row>
  </sheetData>
  <sheetProtection algorithmName="SHA-512" hashValue="QH3avk+kSWeCnG4nxCcsxzVwgM+IL0IFycTiUUQQpBbRcZ+bxX+Fn0WSloYFbic8NRCIKnk6PLYfWtJvEtiucA==" saltValue="Y6v9D6X4mYSXj+sGKVF+zg==" spinCount="100000" sheet="1" formatCells="0" formatColumns="0" formatRows="0" insertColumns="0" insertRows="0" insertHyperlinks="0" deleteColumns="0" deleteRows="0" sort="0" autoFilter="0" pivotTables="0"/>
  <mergeCells count="28">
    <mergeCell ref="A30:B30"/>
    <mergeCell ref="A18:J18"/>
    <mergeCell ref="E20:I20"/>
    <mergeCell ref="E23:H23"/>
    <mergeCell ref="E26:H26"/>
    <mergeCell ref="E27:H27"/>
    <mergeCell ref="E21:H21"/>
    <mergeCell ref="B6:C6"/>
    <mergeCell ref="A29:B29"/>
    <mergeCell ref="A19:B19"/>
    <mergeCell ref="A28:B28"/>
    <mergeCell ref="A26:B26"/>
    <mergeCell ref="A22:B22"/>
    <mergeCell ref="A21:B21"/>
    <mergeCell ref="A20:B20"/>
    <mergeCell ref="E22:H22"/>
    <mergeCell ref="E30:H30"/>
    <mergeCell ref="A24:J24"/>
    <mergeCell ref="E19:H19"/>
    <mergeCell ref="A25:J25"/>
    <mergeCell ref="E29:H29"/>
    <mergeCell ref="A17:J17"/>
    <mergeCell ref="H9:J9"/>
    <mergeCell ref="A14:I14"/>
    <mergeCell ref="E28:H28"/>
    <mergeCell ref="A15:I15"/>
    <mergeCell ref="B12:J12"/>
    <mergeCell ref="B11:J11"/>
  </mergeCells>
  <printOptions horizontalCentered="1" verticalCentered="1"/>
  <pageMargins left="0.0" right="0.0" top="0.0" bottom="0.0" header="0.0" footer="0.0"/>
  <pageSetup paperSize="9" scale="70"/>
  <headerFooter alignWithMargins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N58"/>
  <sheetViews>
    <sheetView workbookViewId="0">
      <selection activeCell="G6" sqref="G6"/>
    </sheetView>
  </sheetViews>
  <sheetFormatPr defaultRowHeight="12.5" defaultColWidth="10"/>
  <cols>
    <col min="1" max="1" customWidth="1" width="5.0" style="0"/>
    <col min="2" max="2" customWidth="1" width="14.9140625" style="0"/>
    <col min="3" max="3" hidden="1" customWidth="1" width="14.4140625" style="0"/>
    <col min="4" max="4" hidden="1" customWidth="1" width="2.5820312" style="0"/>
    <col min="5" max="5" customWidth="1" width="25.332031" style="0"/>
    <col min="6" max="6" customWidth="1" width="12.332031" style="0"/>
    <col min="7" max="7" customWidth="1" width="12.25" style="0"/>
    <col min="8" max="8" customWidth="1" width="14.332031" style="0"/>
    <col min="9" max="9" customWidth="1" width="32.58203" style="0"/>
  </cols>
  <sheetData>
    <row r="1" spans="8:8" ht="16.0">
      <c r="D1" s="54" t="s">
        <v>7</v>
      </c>
      <c r="E1" s="54"/>
      <c r="F1" s="54"/>
      <c r="G1" s="54"/>
      <c r="H1" s="54"/>
      <c r="I1" s="54"/>
    </row>
    <row r="2" spans="8:8" ht="18.0">
      <c r="B2" s="55">
        <v>45614.0</v>
      </c>
      <c r="C2" s="56"/>
      <c r="D2" s="56"/>
      <c r="E2" s="56"/>
      <c r="F2" s="56"/>
      <c r="G2" s="56"/>
      <c r="H2" s="56"/>
      <c r="I2" s="57"/>
    </row>
    <row r="3" spans="8:8" s="1" ht="18.0" customFormat="1">
      <c r="B3" s="58" t="s">
        <v>68</v>
      </c>
      <c r="C3" s="59"/>
      <c r="D3" s="59"/>
      <c r="E3" s="59"/>
      <c r="F3" s="59"/>
      <c r="G3" s="59"/>
      <c r="H3" s="59"/>
      <c r="I3" s="60"/>
      <c r="J3" s="59"/>
      <c r="K3" s="59"/>
      <c r="L3" s="59"/>
      <c r="M3" s="59"/>
    </row>
    <row r="4" spans="8:8" s="1" ht="18.5" customFormat="1">
      <c r="B4" s="61"/>
      <c r="C4" s="62"/>
      <c r="D4" s="63" t="s">
        <v>47</v>
      </c>
      <c r="E4" s="63"/>
      <c r="F4" s="63"/>
      <c r="G4" s="63"/>
      <c r="H4" s="63"/>
      <c r="I4" s="64"/>
      <c r="J4" s="65"/>
      <c r="K4" s="65"/>
      <c r="L4" s="65"/>
      <c r="M4" s="65"/>
    </row>
    <row r="5" spans="8:8" ht="18.0">
      <c r="B5" s="66" t="s">
        <v>15</v>
      </c>
      <c r="C5" s="67" t="s">
        <v>20</v>
      </c>
      <c r="D5" s="67" t="s">
        <v>15</v>
      </c>
      <c r="E5" s="67" t="s">
        <v>16</v>
      </c>
      <c r="F5" s="67" t="s">
        <v>17</v>
      </c>
      <c r="G5" s="67" t="s">
        <v>1</v>
      </c>
      <c r="H5" s="68" t="s">
        <v>18</v>
      </c>
      <c r="I5" s="69"/>
    </row>
    <row r="6" spans="8:8">
      <c r="B6" s="70"/>
      <c r="C6" s="71"/>
      <c r="D6" s="71"/>
      <c r="E6" s="72" t="s">
        <v>55</v>
      </c>
      <c r="F6" s="73"/>
      <c r="G6" s="74">
        <v>0.4166666666666667</v>
      </c>
      <c r="H6" s="75" t="s">
        <v>42</v>
      </c>
      <c r="I6" s="76"/>
    </row>
    <row r="7" spans="8:8">
      <c r="B7" s="77">
        <f>TIME(0,30,0)</f>
        <v>0.020833333333333332</v>
      </c>
      <c r="C7" s="78"/>
      <c r="D7" s="78"/>
      <c r="E7" s="78" t="s">
        <v>25</v>
      </c>
      <c r="F7" s="79"/>
      <c r="G7" s="79">
        <f>G6+B7</f>
        <v>0.43750000000000033</v>
      </c>
      <c r="H7" s="80"/>
      <c r="I7" s="81"/>
    </row>
    <row r="8" spans="8:8" ht="13.0">
      <c r="B8" s="82">
        <f>TIME(0,30,0)</f>
        <v>0.020833333333333332</v>
      </c>
      <c r="C8" s="83"/>
      <c r="D8" s="83"/>
      <c r="E8" s="84" t="s">
        <v>56</v>
      </c>
      <c r="F8" s="85">
        <f>G7+B8</f>
        <v>0.4583333333333333</v>
      </c>
      <c r="G8" s="86"/>
      <c r="H8" s="87" t="s">
        <v>53</v>
      </c>
      <c r="I8" s="88"/>
    </row>
    <row r="9" spans="8:8" ht="18.5">
      <c r="B9" s="89"/>
      <c r="C9" s="90"/>
      <c r="D9" s="90"/>
      <c r="E9" s="90"/>
      <c r="F9" s="90"/>
      <c r="G9" s="90"/>
      <c r="H9" s="90"/>
      <c r="I9" s="91"/>
    </row>
    <row r="10" spans="8:8" ht="18.0">
      <c r="B10" s="55">
        <v>45614.0</v>
      </c>
      <c r="C10" s="56"/>
      <c r="D10" s="56"/>
      <c r="E10" s="56"/>
      <c r="F10" s="56"/>
      <c r="G10" s="56"/>
      <c r="H10" s="56"/>
      <c r="I10" s="57"/>
    </row>
    <row r="11" spans="8:8" s="1" ht="18.0" customFormat="1">
      <c r="B11" s="58" t="s">
        <v>67</v>
      </c>
      <c r="C11" s="59"/>
      <c r="D11" s="59"/>
      <c r="E11" s="59"/>
      <c r="F11" s="59"/>
      <c r="G11" s="59"/>
      <c r="H11" s="59"/>
      <c r="I11" s="60"/>
      <c r="J11" s="59"/>
      <c r="K11" s="59"/>
      <c r="L11" s="59"/>
      <c r="M11" s="59"/>
    </row>
    <row r="12" spans="8:8" s="1" ht="18.5" customFormat="1">
      <c r="B12" s="92" t="s">
        <v>47</v>
      </c>
      <c r="C12" s="63"/>
      <c r="D12" s="63"/>
      <c r="E12" s="63"/>
      <c r="F12" s="63"/>
      <c r="G12" s="63"/>
      <c r="H12" s="63"/>
      <c r="I12" s="64"/>
      <c r="J12" s="65"/>
      <c r="K12" s="65"/>
      <c r="L12" s="65"/>
      <c r="M12" s="65"/>
    </row>
    <row r="13" spans="8:8" ht="18.0">
      <c r="B13" s="66" t="s">
        <v>15</v>
      </c>
      <c r="C13" s="67" t="s">
        <v>20</v>
      </c>
      <c r="D13" s="67" t="s">
        <v>15</v>
      </c>
      <c r="E13" s="67" t="s">
        <v>16</v>
      </c>
      <c r="F13" s="67" t="s">
        <v>17</v>
      </c>
      <c r="G13" s="67" t="s">
        <v>1</v>
      </c>
      <c r="H13" s="68" t="s">
        <v>18</v>
      </c>
      <c r="I13" s="69"/>
    </row>
    <row r="14" spans="8:8">
      <c r="B14" s="70"/>
      <c r="C14" s="71"/>
      <c r="D14" s="71"/>
      <c r="E14" s="72" t="s">
        <v>56</v>
      </c>
      <c r="F14" s="73"/>
      <c r="G14" s="74">
        <v>0.5625</v>
      </c>
      <c r="H14" s="93"/>
      <c r="I14" s="94"/>
    </row>
    <row r="15" spans="8:8">
      <c r="B15" s="77">
        <f>TIME(0,30,0)</f>
        <v>0.020833333333333332</v>
      </c>
      <c r="C15" s="78"/>
      <c r="D15" s="78"/>
      <c r="E15" s="78" t="s">
        <v>25</v>
      </c>
      <c r="F15" s="79"/>
      <c r="G15" s="79">
        <f>G14+B15</f>
        <v>0.5833333333333333</v>
      </c>
      <c r="H15" s="80"/>
      <c r="I15" s="81"/>
    </row>
    <row r="16" spans="8:8" ht="13.0">
      <c r="B16" s="82">
        <f>TIME(0,30,0)</f>
        <v>0.020833333333333332</v>
      </c>
      <c r="C16" s="83"/>
      <c r="D16" s="83"/>
      <c r="E16" s="84" t="s">
        <v>55</v>
      </c>
      <c r="F16" s="85">
        <f>G15+B16</f>
        <v>0.6041666666666663</v>
      </c>
      <c r="G16" s="85"/>
      <c r="H16" s="87" t="s">
        <v>54</v>
      </c>
      <c r="I16" s="88"/>
    </row>
    <row r="17" spans="8:8" ht="18.5">
      <c r="B17" s="89"/>
      <c r="C17" s="90"/>
      <c r="D17" s="90"/>
      <c r="E17" s="90"/>
      <c r="F17" s="90"/>
      <c r="G17" s="90"/>
      <c r="H17" s="90"/>
      <c r="I17" s="91"/>
    </row>
    <row r="18" spans="8:8" ht="18.5">
      <c r="B18" s="55">
        <v>45615.0</v>
      </c>
      <c r="C18" s="56"/>
      <c r="D18" s="56"/>
      <c r="E18" s="56"/>
      <c r="F18" s="56"/>
      <c r="G18" s="56"/>
      <c r="H18" s="56"/>
      <c r="I18" s="57"/>
    </row>
    <row r="19" spans="8:8" ht="18.5">
      <c r="B19" s="95" t="s">
        <v>66</v>
      </c>
      <c r="C19" s="96"/>
      <c r="D19" s="96"/>
      <c r="E19" s="96"/>
      <c r="F19" s="96"/>
      <c r="G19" s="96"/>
      <c r="H19" s="96"/>
      <c r="I19" s="97"/>
    </row>
    <row r="20" spans="8:8" ht="18.5">
      <c r="B20" s="92" t="s">
        <v>47</v>
      </c>
      <c r="C20" s="63"/>
      <c r="D20" s="63"/>
      <c r="E20" s="63"/>
      <c r="F20" s="63"/>
      <c r="G20" s="63"/>
      <c r="H20" s="63"/>
      <c r="I20" s="64"/>
    </row>
    <row r="21" spans="8:8" ht="17.5">
      <c r="A21" s="1"/>
      <c r="B21" s="98" t="s">
        <v>15</v>
      </c>
      <c r="C21" s="99" t="s">
        <v>20</v>
      </c>
      <c r="D21" s="99" t="s">
        <v>15</v>
      </c>
      <c r="E21" s="99" t="s">
        <v>16</v>
      </c>
      <c r="F21" s="99" t="s">
        <v>17</v>
      </c>
      <c r="G21" s="99" t="s">
        <v>1</v>
      </c>
      <c r="H21" s="100" t="s">
        <v>18</v>
      </c>
      <c r="I21" s="101"/>
    </row>
    <row r="22" spans="8:8" ht="15.75" customHeight="1">
      <c r="A22" s="1"/>
      <c r="B22" s="77"/>
      <c r="C22" s="78"/>
      <c r="D22" s="78"/>
      <c r="E22" s="102" t="s">
        <v>55</v>
      </c>
      <c r="F22" s="78"/>
      <c r="G22" s="103">
        <v>0.3333333333333333</v>
      </c>
      <c r="H22" s="104" t="s">
        <v>57</v>
      </c>
      <c r="I22" s="105"/>
    </row>
    <row r="23" spans="8:8" ht="13.0">
      <c r="B23" s="77">
        <f>TIME(0,5,0)</f>
        <v>0.003472222222222222</v>
      </c>
      <c r="C23" s="78"/>
      <c r="D23" s="78"/>
      <c r="E23" s="106" t="s">
        <v>26</v>
      </c>
      <c r="F23" s="78"/>
      <c r="G23" s="78">
        <f>G22+B23</f>
        <v>0.3368055555555552</v>
      </c>
      <c r="H23" s="104"/>
      <c r="I23" s="105"/>
    </row>
    <row r="24" spans="8:8" ht="13.0">
      <c r="B24" s="77">
        <f>TIME(0,11,0)</f>
        <v>0.007638888888888889</v>
      </c>
      <c r="C24" s="78"/>
      <c r="D24" s="78"/>
      <c r="E24" s="106" t="s">
        <v>27</v>
      </c>
      <c r="F24" s="78"/>
      <c r="G24" s="78">
        <f t="shared" si="0" ref="G24:G37">G23+B24</f>
        <v>0.34444444444444394</v>
      </c>
      <c r="H24" s="104"/>
      <c r="I24" s="105"/>
    </row>
    <row r="25" spans="8:8" ht="13.0">
      <c r="B25" s="77">
        <f>TIME(0,6,0)</f>
        <v>0.004166666666666667</v>
      </c>
      <c r="C25" s="78"/>
      <c r="D25" s="78"/>
      <c r="E25" s="106" t="s">
        <v>28</v>
      </c>
      <c r="F25" s="78"/>
      <c r="G25" s="78">
        <f t="shared" si="0"/>
        <v>0.34861111111111065</v>
      </c>
      <c r="H25" s="104"/>
      <c r="I25" s="105"/>
    </row>
    <row r="26" spans="8:8" ht="13.0">
      <c r="B26" s="77">
        <f>TIME(0,4,0)</f>
        <v>0.002777777777777778</v>
      </c>
      <c r="C26" s="78"/>
      <c r="D26" s="78"/>
      <c r="E26" s="106" t="s">
        <v>29</v>
      </c>
      <c r="F26" s="78"/>
      <c r="G26" s="78">
        <f t="shared" si="0"/>
        <v>0.35138888888888875</v>
      </c>
      <c r="H26" s="104"/>
      <c r="I26" s="105"/>
    </row>
    <row r="27" spans="8:8" ht="13.0">
      <c r="B27" s="77">
        <f>TIME(0,4,0)</f>
        <v>0.002777777777777778</v>
      </c>
      <c r="C27" s="78"/>
      <c r="D27" s="78"/>
      <c r="E27" s="106" t="s">
        <v>30</v>
      </c>
      <c r="F27" s="78"/>
      <c r="G27" s="78">
        <f t="shared" si="0"/>
        <v>0.35416666666666674</v>
      </c>
      <c r="H27" s="104"/>
      <c r="I27" s="105"/>
    </row>
    <row r="28" spans="8:8" ht="13.0">
      <c r="B28" s="77">
        <f>TIME(0,7,0)</f>
        <v>0.004861111111111111</v>
      </c>
      <c r="C28" s="78"/>
      <c r="D28" s="78"/>
      <c r="E28" s="106" t="s">
        <v>31</v>
      </c>
      <c r="F28" s="78"/>
      <c r="G28" s="78">
        <f t="shared" si="0"/>
        <v>0.3590277777777781</v>
      </c>
      <c r="H28" s="104"/>
      <c r="I28" s="105"/>
    </row>
    <row r="29" spans="8:8" ht="13.0">
      <c r="B29" s="77">
        <f>TIME(0,7,0)</f>
        <v>0.004861111111111111</v>
      </c>
      <c r="C29" s="78"/>
      <c r="D29" s="78"/>
      <c r="E29" s="106" t="s">
        <v>32</v>
      </c>
      <c r="F29" s="78"/>
      <c r="G29" s="78">
        <f t="shared" si="0"/>
        <v>0.3638888888888891</v>
      </c>
      <c r="H29" s="104"/>
      <c r="I29" s="105"/>
    </row>
    <row r="30" spans="8:8" ht="13.0">
      <c r="B30" s="77">
        <f>TIME(0,8,0)</f>
        <v>0.005555555555555556</v>
      </c>
      <c r="C30" s="78"/>
      <c r="D30" s="78"/>
      <c r="E30" s="106" t="s">
        <v>33</v>
      </c>
      <c r="F30" s="78"/>
      <c r="G30" s="78">
        <f t="shared" si="0"/>
        <v>0.3694444444444445</v>
      </c>
      <c r="H30" s="104"/>
      <c r="I30" s="105"/>
    </row>
    <row r="31" spans="8:8" ht="13.0">
      <c r="B31" s="77">
        <f>TIME(0,5,0)</f>
        <v>0.003472222222222222</v>
      </c>
      <c r="C31" s="78"/>
      <c r="D31" s="78"/>
      <c r="E31" s="106" t="s">
        <v>34</v>
      </c>
      <c r="F31" s="78"/>
      <c r="G31" s="78">
        <f t="shared" si="0"/>
        <v>0.37291666666666723</v>
      </c>
      <c r="H31" s="104"/>
      <c r="I31" s="105"/>
    </row>
    <row r="32" spans="8:8" ht="13.0">
      <c r="B32" s="77">
        <f>TIME(0,12,0)</f>
        <v>0.008333333333333333</v>
      </c>
      <c r="C32" s="78"/>
      <c r="D32" s="78"/>
      <c r="E32" s="106" t="s">
        <v>35</v>
      </c>
      <c r="F32" s="78"/>
      <c r="G32" s="78">
        <f t="shared" si="0"/>
        <v>0.3812500000000003</v>
      </c>
      <c r="H32" s="107"/>
      <c r="I32" s="108"/>
    </row>
    <row r="33" spans="8:8" ht="13.0">
      <c r="B33" s="77">
        <f>TIME(0,10,0)</f>
        <v>0.006944444444444444</v>
      </c>
      <c r="C33" s="78">
        <f>TIME(0,1,0)*60/30</f>
        <v>0.001388888888888889</v>
      </c>
      <c r="D33" s="78">
        <f>TIME(0,32,0)</f>
        <v>0.022222222222222223</v>
      </c>
      <c r="E33" s="106" t="s">
        <v>36</v>
      </c>
      <c r="F33" s="78"/>
      <c r="G33" s="78">
        <f t="shared" si="0"/>
        <v>0.3881944444444444</v>
      </c>
      <c r="H33" s="104"/>
      <c r="I33" s="105"/>
    </row>
    <row r="34" spans="8:8" ht="14.5">
      <c r="B34" s="77">
        <f>TIME(0,45,0)</f>
        <v>0.03125</v>
      </c>
      <c r="C34" s="78">
        <f>TIME(0,17,0)*60/30</f>
        <v>0.023611111111111107</v>
      </c>
      <c r="D34" s="78">
        <f>TIME(0,21,0)</f>
        <v>0.014583333333333334</v>
      </c>
      <c r="E34" s="109" t="s">
        <v>48</v>
      </c>
      <c r="F34" s="78"/>
      <c r="G34" s="78">
        <f t="shared" si="0"/>
        <v>0.419444444444444</v>
      </c>
      <c r="H34" s="104"/>
      <c r="I34" s="105"/>
    </row>
    <row r="35" spans="8:8" ht="14.5">
      <c r="B35" s="77">
        <v>0.010416666666666666</v>
      </c>
      <c r="C35" s="78">
        <f>TIME(0,4,0)*60/30</f>
        <v>0.005555555555555556</v>
      </c>
      <c r="D35" s="78">
        <f>TIME(0,23,0)</f>
        <v>0.01597222222222222</v>
      </c>
      <c r="E35" s="109" t="s">
        <v>49</v>
      </c>
      <c r="F35" s="78"/>
      <c r="G35" s="78">
        <f t="shared" si="0"/>
        <v>0.4298611111111107</v>
      </c>
      <c r="H35" s="104"/>
      <c r="I35" s="105"/>
    </row>
    <row r="36" spans="8:8" ht="14.5">
      <c r="B36" s="77">
        <v>0.003472222222222222</v>
      </c>
      <c r="C36" s="78">
        <f>TIME(0,9,0)*60/30</f>
        <v>0.0125</v>
      </c>
      <c r="D36" s="78">
        <f>TIME(0,30,0)</f>
        <v>0.020833333333333332</v>
      </c>
      <c r="E36" s="109" t="s">
        <v>50</v>
      </c>
      <c r="F36" s="78"/>
      <c r="G36" s="78">
        <f t="shared" si="0"/>
        <v>0.43333333333333324</v>
      </c>
      <c r="H36" s="104"/>
      <c r="I36" s="105"/>
    </row>
    <row r="37" spans="8:8" ht="14.5">
      <c r="B37" s="77">
        <v>0.003472222222222222</v>
      </c>
      <c r="C37" s="78">
        <f>TIME(0,5,0)*60/30</f>
        <v>0.006944444444444444</v>
      </c>
      <c r="D37" s="78"/>
      <c r="E37" s="109" t="s">
        <v>51</v>
      </c>
      <c r="F37" s="78"/>
      <c r="G37" s="78">
        <f t="shared" si="0"/>
        <v>0.4368055555555552</v>
      </c>
      <c r="H37" s="104"/>
      <c r="I37" s="105"/>
    </row>
    <row r="38" spans="8:8" ht="15.0">
      <c r="B38" s="77">
        <v>0.003472222222222222</v>
      </c>
      <c r="C38" s="78">
        <f>TIME(0,8,0)*60/30</f>
        <v>0.011111111111111112</v>
      </c>
      <c r="D38" s="78"/>
      <c r="E38" s="110" t="s">
        <v>58</v>
      </c>
      <c r="F38" s="103">
        <f>G37+B38</f>
        <v>0.4402777777777772</v>
      </c>
      <c r="G38" s="111">
        <f>TIME(0,50,0)+F38</f>
        <v>0.4749999999999992</v>
      </c>
      <c r="H38" s="112" t="s">
        <v>90</v>
      </c>
      <c r="I38" s="113"/>
    </row>
    <row r="39" spans="8:8" ht="14.5" hidden="1">
      <c r="B39" s="77">
        <v>0.006944444444444444</v>
      </c>
      <c r="C39" s="78"/>
      <c r="D39" s="78"/>
      <c r="E39" s="109" t="s">
        <v>71</v>
      </c>
      <c r="F39" s="78"/>
      <c r="G39" s="78">
        <f>G38+B39</f>
        <v>0.4819444444444434</v>
      </c>
      <c r="H39" s="104"/>
      <c r="I39" s="105"/>
    </row>
    <row r="40" spans="8:8" ht="14.5" hidden="1">
      <c r="B40" s="77">
        <v>0.005555555555555556</v>
      </c>
      <c r="C40" s="78"/>
      <c r="D40" s="78"/>
      <c r="E40" s="109" t="s">
        <v>72</v>
      </c>
      <c r="F40" s="78"/>
      <c r="G40" s="78">
        <f t="shared" si="1" ref="G40:G56">G39+B40</f>
        <v>0.48749999999999855</v>
      </c>
      <c r="H40" s="104"/>
      <c r="I40" s="105"/>
    </row>
    <row r="41" spans="8:8" ht="14.5" hidden="1">
      <c r="A41" s="1"/>
      <c r="B41" s="77">
        <v>0.008333333333333333</v>
      </c>
      <c r="C41" s="78"/>
      <c r="D41" s="78"/>
      <c r="E41" s="109" t="s">
        <v>73</v>
      </c>
      <c r="F41" s="78"/>
      <c r="G41" s="78">
        <f t="shared" si="1"/>
        <v>0.4958333333333323</v>
      </c>
      <c r="H41" s="104"/>
      <c r="I41" s="105"/>
    </row>
    <row r="42" spans="8:8" s="1" ht="18.0" hidden="1" customFormat="1">
      <c r="B42" s="77">
        <v>0.010416666666666666</v>
      </c>
      <c r="C42" s="78"/>
      <c r="D42" s="78"/>
      <c r="E42" s="109" t="s">
        <v>74</v>
      </c>
      <c r="F42" s="78"/>
      <c r="G42" s="78">
        <f t="shared" si="1"/>
        <v>0.5062499999999988</v>
      </c>
      <c r="H42" s="104"/>
      <c r="I42" s="105"/>
      <c r="J42" s="65"/>
      <c r="K42" s="65"/>
      <c r="L42" s="65"/>
      <c r="M42" s="65"/>
    </row>
    <row r="43" spans="8:8" ht="14.5" hidden="1">
      <c r="B43" s="77">
        <v>0.03125</v>
      </c>
      <c r="C43" s="78"/>
      <c r="D43" s="78"/>
      <c r="E43" s="109" t="s">
        <v>36</v>
      </c>
      <c r="F43" s="78"/>
      <c r="G43" s="78">
        <f t="shared" si="1"/>
        <v>0.537499999999999</v>
      </c>
      <c r="H43" s="104"/>
      <c r="I43" s="105"/>
    </row>
    <row r="44" spans="8:8" ht="14.5" hidden="1">
      <c r="B44" s="77">
        <v>0.006944444444444444</v>
      </c>
      <c r="C44" s="78"/>
      <c r="D44" s="78"/>
      <c r="E44" s="109" t="s">
        <v>35</v>
      </c>
      <c r="F44" s="78"/>
      <c r="G44" s="78">
        <f t="shared" si="1"/>
        <v>0.5444444444444434</v>
      </c>
      <c r="H44" s="104"/>
      <c r="I44" s="105"/>
    </row>
    <row r="45" spans="8:8" ht="14.5" hidden="1">
      <c r="B45" s="77">
        <v>0.008333333333333333</v>
      </c>
      <c r="C45" s="78"/>
      <c r="D45" s="78"/>
      <c r="E45" s="109" t="s">
        <v>34</v>
      </c>
      <c r="F45" s="78"/>
      <c r="G45" s="78">
        <f t="shared" si="1"/>
        <v>0.5527777777777763</v>
      </c>
      <c r="H45" s="104"/>
      <c r="I45" s="105"/>
    </row>
    <row r="46" spans="8:8" ht="14.5" hidden="1">
      <c r="B46" s="77">
        <v>0.003472222222222222</v>
      </c>
      <c r="C46" s="78"/>
      <c r="D46" s="78"/>
      <c r="E46" s="109" t="s">
        <v>33</v>
      </c>
      <c r="F46" s="78"/>
      <c r="G46" s="78">
        <f t="shared" si="1"/>
        <v>0.5562499999999982</v>
      </c>
      <c r="H46" s="104"/>
      <c r="I46" s="105"/>
    </row>
    <row r="47" spans="8:8" ht="14.5" hidden="1">
      <c r="B47" s="77">
        <v>0.005555555555555556</v>
      </c>
      <c r="C47" s="78"/>
      <c r="D47" s="78"/>
      <c r="E47" s="109" t="s">
        <v>32</v>
      </c>
      <c r="F47" s="78"/>
      <c r="G47" s="78">
        <f t="shared" si="1"/>
        <v>0.5618055555555536</v>
      </c>
      <c r="H47" s="104"/>
      <c r="I47" s="105"/>
    </row>
    <row r="48" spans="8:8" ht="14.5" hidden="1">
      <c r="B48" s="77">
        <v>0.004861111111111111</v>
      </c>
      <c r="C48" s="78"/>
      <c r="D48" s="78"/>
      <c r="E48" s="109" t="s">
        <v>31</v>
      </c>
      <c r="F48" s="78"/>
      <c r="G48" s="78">
        <f t="shared" si="1"/>
        <v>0.5666666666666651</v>
      </c>
      <c r="H48" s="104"/>
      <c r="I48" s="105"/>
    </row>
    <row r="49" spans="8:8" ht="14.5" hidden="1">
      <c r="B49" s="77">
        <v>0.004861111111111111</v>
      </c>
      <c r="C49" s="78"/>
      <c r="D49" s="78"/>
      <c r="E49" s="109" t="s">
        <v>30</v>
      </c>
      <c r="F49" s="78"/>
      <c r="G49" s="78">
        <f t="shared" si="1"/>
        <v>0.5715277777777761</v>
      </c>
      <c r="H49" s="104"/>
      <c r="I49" s="105"/>
    </row>
    <row r="50" spans="8:8" ht="14.5" hidden="1">
      <c r="B50" s="77">
        <v>0.002777777777777778</v>
      </c>
      <c r="C50" s="78"/>
      <c r="D50" s="78"/>
      <c r="E50" s="109" t="s">
        <v>29</v>
      </c>
      <c r="F50" s="78"/>
      <c r="G50" s="78">
        <f t="shared" si="1"/>
        <v>0.5743055555555537</v>
      </c>
      <c r="H50" s="104"/>
      <c r="I50" s="105"/>
    </row>
    <row r="51" spans="8:8" ht="14.5" hidden="1">
      <c r="B51" s="77">
        <v>0.002777777777777778</v>
      </c>
      <c r="C51" s="78"/>
      <c r="D51" s="78"/>
      <c r="E51" s="109" t="s">
        <v>28</v>
      </c>
      <c r="F51" s="78"/>
      <c r="G51" s="78">
        <f t="shared" si="1"/>
        <v>0.5770833333333317</v>
      </c>
      <c r="H51" s="104"/>
      <c r="I51" s="105"/>
    </row>
    <row r="52" spans="8:8" ht="14.5" hidden="1">
      <c r="B52" s="77">
        <v>0.004166666666666667</v>
      </c>
      <c r="C52" s="78"/>
      <c r="D52" s="78"/>
      <c r="E52" s="109" t="s">
        <v>27</v>
      </c>
      <c r="F52" s="78"/>
      <c r="G52" s="78">
        <f t="shared" si="1"/>
        <v>0.5812499999999986</v>
      </c>
      <c r="H52" s="104"/>
      <c r="I52" s="105"/>
    </row>
    <row r="53" spans="8:8" ht="14.5" hidden="1">
      <c r="B53" s="77">
        <v>0.007638888888888889</v>
      </c>
      <c r="C53" s="78"/>
      <c r="D53" s="78"/>
      <c r="E53" s="109" t="s">
        <v>26</v>
      </c>
      <c r="F53" s="78"/>
      <c r="G53" s="78">
        <f t="shared" si="1"/>
        <v>0.5888888888888879</v>
      </c>
      <c r="H53" s="104"/>
      <c r="I53" s="105"/>
    </row>
    <row r="54" spans="8:8" ht="14.5" hidden="1">
      <c r="B54" s="77">
        <v>0.003472222222222222</v>
      </c>
      <c r="C54" s="78"/>
      <c r="D54" s="78"/>
      <c r="E54" s="109" t="s">
        <v>75</v>
      </c>
      <c r="F54" s="78"/>
      <c r="G54" s="78">
        <f t="shared" si="1"/>
        <v>0.5923611111111102</v>
      </c>
      <c r="H54" s="104"/>
      <c r="I54" s="105"/>
    </row>
    <row r="55" spans="8:8" ht="14.5" hidden="1">
      <c r="B55" s="77">
        <v>0.004166666666666667</v>
      </c>
      <c r="C55" s="78"/>
      <c r="D55" s="78"/>
      <c r="E55" s="109" t="s">
        <v>76</v>
      </c>
      <c r="F55" s="78"/>
      <c r="G55" s="78">
        <f t="shared" si="1"/>
        <v>0.5965277777777767</v>
      </c>
      <c r="H55" s="104"/>
      <c r="I55" s="105"/>
    </row>
    <row r="56" spans="8:8" ht="14.5" hidden="1">
      <c r="B56" s="77">
        <v>0.008333333333333333</v>
      </c>
      <c r="C56" s="78"/>
      <c r="D56" s="78"/>
      <c r="E56" s="109" t="s">
        <v>77</v>
      </c>
      <c r="F56" s="78"/>
      <c r="G56" s="78">
        <f t="shared" si="1"/>
        <v>0.6048611111111103</v>
      </c>
      <c r="H56" s="104"/>
      <c r="I56" s="105"/>
    </row>
    <row r="57" spans="8:8" ht="15.5" hidden="1">
      <c r="B57" s="82">
        <v>0.008333333333333333</v>
      </c>
      <c r="C57" s="83"/>
      <c r="D57" s="83"/>
      <c r="E57" s="114" t="s">
        <v>78</v>
      </c>
      <c r="F57" s="84">
        <f>G56+B57</f>
        <v>0.6131944444444433</v>
      </c>
      <c r="G57" s="83"/>
      <c r="H57" s="115"/>
      <c r="I57" s="116"/>
    </row>
    <row r="58" spans="8:8" ht="12.5" hidden="1"/>
  </sheetData>
  <sheetProtection sheet="0" formatCells="0" formatColumns="0" formatRows="0" insertColumns="0" insertRows="0" insertHyperlinks="0" deleteColumns="0" deleteRows="0" sort="0" autoFilter="0" pivotTables="0"/>
  <mergeCells count="59">
    <mergeCell ref="H57:I57"/>
    <mergeCell ref="H33:I33"/>
    <mergeCell ref="H6:I6"/>
    <mergeCell ref="H40:I40"/>
    <mergeCell ref="H39:I39"/>
    <mergeCell ref="H36:I36"/>
    <mergeCell ref="H32:I32"/>
    <mergeCell ref="B2:I2"/>
    <mergeCell ref="B3:I3"/>
    <mergeCell ref="H48:I48"/>
    <mergeCell ref="H34:I34"/>
    <mergeCell ref="H26:I26"/>
    <mergeCell ref="H27:I27"/>
    <mergeCell ref="H28:I28"/>
    <mergeCell ref="H21:I21"/>
    <mergeCell ref="B20:I20"/>
    <mergeCell ref="H41:I41"/>
    <mergeCell ref="H7:I7"/>
    <mergeCell ref="H37:I37"/>
    <mergeCell ref="H35:I35"/>
    <mergeCell ref="J3:M3"/>
    <mergeCell ref="J11:M11"/>
    <mergeCell ref="H44:I44"/>
    <mergeCell ref="H53:I53"/>
    <mergeCell ref="H51:I51"/>
    <mergeCell ref="H50:I50"/>
    <mergeCell ref="H47:I47"/>
    <mergeCell ref="H23:I23"/>
    <mergeCell ref="H22:I22"/>
    <mergeCell ref="H54:I54"/>
    <mergeCell ref="H45:I45"/>
    <mergeCell ref="H52:I52"/>
    <mergeCell ref="H49:I49"/>
    <mergeCell ref="H46:I46"/>
    <mergeCell ref="H38:I38"/>
    <mergeCell ref="H29:I29"/>
    <mergeCell ref="H43:I43"/>
    <mergeCell ref="H55:I55"/>
    <mergeCell ref="H30:I30"/>
    <mergeCell ref="D1:I1"/>
    <mergeCell ref="B12:I12"/>
    <mergeCell ref="B11:I11"/>
    <mergeCell ref="B10:I10"/>
    <mergeCell ref="B9:I9"/>
    <mergeCell ref="H8:I8"/>
    <mergeCell ref="H5:I5"/>
    <mergeCell ref="H56:I56"/>
    <mergeCell ref="H14:I14"/>
    <mergeCell ref="B17:I17"/>
    <mergeCell ref="D4:I4"/>
    <mergeCell ref="B18:I18"/>
    <mergeCell ref="B19:I19"/>
    <mergeCell ref="H13:I13"/>
    <mergeCell ref="H42:I42"/>
    <mergeCell ref="H24:I24"/>
    <mergeCell ref="H15:I15"/>
    <mergeCell ref="H16:I16"/>
    <mergeCell ref="H25:I25"/>
    <mergeCell ref="H31:I31"/>
  </mergeCells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B1"/>
  <sheetViews>
    <sheetView workbookViewId="0" topLeftCell="C1">
      <selection activeCell="B2" sqref="B2"/>
    </sheetView>
  </sheetViews>
  <sheetFormatPr defaultRowHeight="12.5" defaultColWidth="10"/>
  <cols>
    <col min="1" max="1" customWidth="1" width="3.6640625" style="0"/>
    <col min="2" max="2" customWidth="1" width="8.9140625" style="0"/>
    <col min="3" max="3" customWidth="1" width="9.582031" style="0"/>
    <col min="4" max="4" customWidth="1" width="6.0820312" style="0"/>
    <col min="5" max="5" customWidth="1" bestFit="1" width="15.6640625" style="0"/>
    <col min="6" max="6" customWidth="1" width="31.582031" style="0"/>
    <col min="7" max="7" customWidth="1" width="14.9140625" style="0"/>
    <col min="8" max="8" hidden="1" customWidth="1" width="0.0" style="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5" ma:contentTypeDescription="Create a new document." ma:contentTypeScope="" ma:versionID="a0f8b70f416320f9a4ea10618e15eab3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310560eae7d550719076dbcdfc42a81d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AF367AB0-92EC-45F8-A7D3-9B959D625D7A}"/>
</file>

<file path=customXml/itemProps2.xml><?xml version="1.0" encoding="utf-8"?>
<ds:datastoreItem xmlns:ds="http://schemas.openxmlformats.org/officeDocument/2006/customXml" ds:itemID="{9AAA5231-8B2B-4C9B-ABE9-87A5E723AA8B}"/>
</file>

<file path=customXml/itemProps3.xml><?xml version="1.0" encoding="utf-8"?>
<ds:datastoreItem xmlns:ds="http://schemas.openxmlformats.org/officeDocument/2006/customXml" ds:itemID="{9519648A-814F-4FA2-B0EB-7607BF3C46A8}"/>
</file>

<file path=docProps/app.xml><?xml version="1.0" encoding="utf-8"?>
<Properties xmlns="http://schemas.openxmlformats.org/officeDocument/2006/extended-properties">
  <Application>Kingsoft Office</Application>
  <DocSecurity>0</DocSecurity>
  <ScaleCrop>0</ScaleCrop>
  <Company>spoornet</Company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Ayanda Mashiane   Transnet Freight Rail    JHB</cp:lastModifiedBy>
  <dcterms:created xsi:type="dcterms:W3CDTF">2002-03-13T19:25:19Z</dcterms:created>
  <dcterms:modified xsi:type="dcterms:W3CDTF">2024-12-10T12:24:16Z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2c23fea980d04dc5b3f071eefda1e701</vt:lpwstr>
  </property>
  <property fmtid="{D5CDD505-2E9C-101B-9397-08002B2CF9AE}" pid="3" name="ContentTypeId">
    <vt:lpwstr>0x010100E19DFA71787AFE45BFCB36DBB1ADA5D1</vt:lpwstr>
  </property>
</Properties>
</file>